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30" activeTab="0"/>
  </bookViews>
  <sheets>
    <sheet name="الناتج المحلى -جارى" sheetId="1" r:id="rId1"/>
  </sheets>
  <definedNames/>
  <calcPr fullCalcOnLoad="1"/>
</workbook>
</file>

<file path=xl/sharedStrings.xml><?xml version="1.0" encoding="utf-8"?>
<sst xmlns="http://schemas.openxmlformats.org/spreadsheetml/2006/main" count="1061" uniqueCount="112">
  <si>
    <t>( بتكلفة العوامل والاسعار الجارية وبالمليون جنيه )</t>
  </si>
  <si>
    <t>الانشطة الاقتصادية</t>
  </si>
  <si>
    <t>الربع الاول </t>
  </si>
  <si>
    <t>الربع الثانى </t>
  </si>
  <si>
    <t>الربع الثالث </t>
  </si>
  <si>
    <t>الربع الرابع </t>
  </si>
  <si>
    <t>عام</t>
  </si>
  <si>
    <t>خاص</t>
  </si>
  <si>
    <t>جملة</t>
  </si>
  <si>
    <t>الزراعة والغابات والصيد</t>
  </si>
  <si>
    <t>الاستخراجات:</t>
  </si>
  <si>
    <t>أ) بترول </t>
  </si>
  <si>
    <t>ب) الغاز</t>
  </si>
  <si>
    <t>ج) إستخراجات أخرى</t>
  </si>
  <si>
    <t>الصناعات التحويلية:</t>
  </si>
  <si>
    <t>أ) تكرير البترول</t>
  </si>
  <si>
    <t>ب) تحويلية اخرى</t>
  </si>
  <si>
    <t>الكهرباء</t>
  </si>
  <si>
    <t>المياة</t>
  </si>
  <si>
    <t>تشييد وبناء</t>
  </si>
  <si>
    <t>النقل والتخزين</t>
  </si>
  <si>
    <t>الاتصالات</t>
  </si>
  <si>
    <t>قناة السويس</t>
  </si>
  <si>
    <t>تجارة الجملة والتجزئة</t>
  </si>
  <si>
    <t>الوساطة المالية والانشطة المساعدة</t>
  </si>
  <si>
    <t>التأمين والتأمينات الاجتماعية</t>
  </si>
  <si>
    <t>المطاعم والفنادق</t>
  </si>
  <si>
    <t>الانشطة العقارية</t>
  </si>
  <si>
    <t>ا-الملكية العقارية</t>
  </si>
  <si>
    <t>ب - خدمات الاعمال</t>
  </si>
  <si>
    <t>الحكومة العامة</t>
  </si>
  <si>
    <t>خدمات التعليم والصحة والخدمات الشخصية</t>
  </si>
  <si>
    <t>أ- التعليم</t>
  </si>
  <si>
    <t>ب- الصحة</t>
  </si>
  <si>
    <t>ج- الخدمات الاخرى</t>
  </si>
  <si>
    <t>الاجمالى العـــــــــــــــــام</t>
  </si>
  <si>
    <t>الربع الاول</t>
  </si>
  <si>
    <t>الربع الثانى</t>
  </si>
  <si>
    <t>الربع الثالث</t>
  </si>
  <si>
    <t>الربع الرابع</t>
  </si>
  <si>
    <t>ب)الغــــاز</t>
  </si>
  <si>
    <t>المياه</t>
  </si>
  <si>
    <t>التأمين </t>
  </si>
  <si>
    <t>التأمينات الاجتماعية</t>
  </si>
  <si>
    <t>الانشطة العقارية:</t>
  </si>
  <si>
    <t>أ) الملكية العقارية</t>
  </si>
  <si>
    <t>ب) خدمات الاعمال</t>
  </si>
  <si>
    <t>خدمات التعليم والصحة والخدمات الشخصية:</t>
  </si>
  <si>
    <t>ا- التعليم</t>
  </si>
  <si>
    <t>الاجمالى العــام</t>
  </si>
  <si>
    <t>انشطة الاقتصادية</t>
  </si>
  <si>
    <t>ب) خدمات الأعمال</t>
  </si>
  <si>
    <t>ا ) التعليم</t>
  </si>
  <si>
    <t>ب) الصحة</t>
  </si>
  <si>
    <t>ج) الخدمات الاخرى</t>
  </si>
  <si>
    <t>الاجمالى العـــام</t>
  </si>
  <si>
    <t>لاجمالى العـــام</t>
  </si>
  <si>
    <t>الصرف الصحى</t>
  </si>
  <si>
    <t>المعلومات</t>
  </si>
  <si>
    <t>الناتج المحلى الاجمالى ( عام / خاص )</t>
  </si>
  <si>
    <t>جملة عام 2003/2002</t>
  </si>
  <si>
    <t>جملة عام 2004/2003</t>
  </si>
  <si>
    <t>جملة عام 2005/2004</t>
  </si>
  <si>
    <t>جملة عام 2006/2005</t>
  </si>
  <si>
    <t> عام 2007/2006 </t>
  </si>
  <si>
    <t> عام 2008/2007 </t>
  </si>
  <si>
    <t> عام 2009/2008 </t>
  </si>
  <si>
    <t> عام 2010/2009 </t>
  </si>
  <si>
    <t xml:space="preserve"> عام 2012/2011  </t>
  </si>
  <si>
    <t xml:space="preserve"> عام 2011/2010  </t>
  </si>
  <si>
    <t xml:space="preserve"> عام 2013/2012 </t>
  </si>
  <si>
    <t xml:space="preserve"> عام 2014/2013 </t>
  </si>
  <si>
    <t> عام 2015/2014</t>
  </si>
  <si>
    <t>أ) البترول الخام</t>
  </si>
  <si>
    <t>المياه والصرف واعادة الدوران</t>
  </si>
  <si>
    <t>التأمينات الاجتماعية والتأمين</t>
  </si>
  <si>
    <t>أ) التعليم</t>
  </si>
  <si>
    <t>ب) الصحه</t>
  </si>
  <si>
    <t>ج) الخدمات الأخرى</t>
  </si>
  <si>
    <t>الاجمالى العام</t>
  </si>
  <si>
    <t>الناتج المحلى الاجمالى ( عام / خاص ) موزعا على القطاعات الاقتصادية (2007/2006 )
 ( بالأسعار الجارية )</t>
  </si>
  <si>
    <t>الناتج المحلى الاجمالى ( عام / خاص ) موزعا على القطاعات الاقتصادية (2008/2007 )
 ( بالأسعار الجارية )</t>
  </si>
  <si>
    <t>الناتج المحلى الاجمالى ( عام / خاص ) موزعا على القطاعات الاقتصادية (2009/2008 )
 ( بالأسعار الجارية )</t>
  </si>
  <si>
    <t>الناتج المحلى الاجمالى ( عام / خاص ) موزعا على القطاعات الاقتصادية (2010/2009 )
 ( بالأسعار الجارية )</t>
  </si>
  <si>
    <t>الناتج المحلى الاجمالى ( عام / خاص ) موزعا على القطاعات الاقتصادية (2011/2010 )
( بالأسعار الجارية )</t>
  </si>
  <si>
    <t>الناتج المحلى الاجمالى ( عام / خاص ) موزعا على القطاعات الاقتصادية (2014/2013) 
( بالأسعار الجارية )</t>
  </si>
  <si>
    <t>الناتج المحلى الاجمالى ( عام / خاص ) موزعا على القطاعات الاقتصادية (2013/2012 ) 
 ( بالأسعار الجارية )</t>
  </si>
  <si>
    <t>الناتج المحلى الاجمالى ( عام / خاص ) موزعا على القطاعات الاقتصادية (2016/2015) 
 ( بالأسعار الجارية )</t>
  </si>
  <si>
    <t>الناتج المحلى الاجمالى ( عام / خاص ) موزعا على القطاعات الاقتصادية (2015/2014) 
 ( بالأسعار الجارية )</t>
  </si>
  <si>
    <r>
      <t>  </t>
    </r>
    <r>
      <rPr>
        <b/>
        <sz val="11"/>
        <color indexed="10"/>
        <rFont val="Arial"/>
        <family val="2"/>
      </rPr>
      <t>  * بيانات معدلة</t>
    </r>
    <r>
      <rPr>
        <b/>
        <sz val="11"/>
        <color indexed="8"/>
        <rFont val="Arial"/>
        <family val="2"/>
      </rPr>
      <t>: تجدر الإشارة إلى قيام وزارة التخطيط والتنمية الاقتصادية بمراجعة تقديرات حجم الناتج المحلي الإجمالي في ضوء نتائج التعداد الاقتصادي للعام المالي 2017/2018 والذي صدر عن الجهاز المركزي للتعبئة العامة والإحصاء في عام 2020، وقد ساعدت نتائج التعداد الاقتصادي في تحقيق قدر أكبر من شمولية المنشآت بالإضافة للحصول على مصادر جديدة وفعلية للبيانات مما ساهم في تحسين تقديرات حجم القطاع غير الرسمي، وقد تم استخدام هذه النتائج لمراجعة سلسلة الناتج المحلي الإجمالي للفترة 2016/2017 – 2020/2021 .</t>
    </r>
  </si>
  <si>
    <t>الناتج المحلى الاجمالى ( عام / خاص ) موزعا على القطاعات الاقتصادية (2022/2021) **
( بالأسعار الجارية )</t>
  </si>
  <si>
    <t>عام 2022/2021</t>
  </si>
  <si>
    <t>عام 2021/2020</t>
  </si>
  <si>
    <t>عام 2020/2019</t>
  </si>
  <si>
    <t>عام 2019/2018</t>
  </si>
  <si>
    <t>عام 2018/2017</t>
  </si>
  <si>
    <t>عام 2017/2016</t>
  </si>
  <si>
    <t>عام 2016/2015</t>
  </si>
  <si>
    <t>الناتج المحلى الاجمالى ( عام / خاص ) موزعا على القطاعات الاقتصادية (2018/2017) 
( بالأسعار الجارية )</t>
  </si>
  <si>
    <t>الناتج المحلى الاجمالى ( عام / خاص ) موزعا على القطاعات الاقتصادية (2019/2018) 
( بالأسعار الجارية )</t>
  </si>
  <si>
    <t>الناتج المحلى الاجمالى ( عام / خاص ) موزعا على القطاعات الاقتصادية (2020/2019) 
( بالأسعار الجارية )</t>
  </si>
  <si>
    <t>الناتج المحلى الاجمالى ( عام / خاص ) موزعا على القطاعات الاقتصادية (2021/2020) 
( بالأسعار الجارية )</t>
  </si>
  <si>
    <t>الناتج المحلى الاجمالى ( عام / خاص ) موزعا على القطاعات الاقتصادية (2003/2002 ) 
(بالأسعار الجارية)</t>
  </si>
  <si>
    <t>الناتج المحلى الاجمالى ( عام / خاص ) موزعا على القطاعات الاقتصادية (2004/2003 )
(بالأسعار الجارية)</t>
  </si>
  <si>
    <t>الناتج المحلى الاجمالى ( عام / خاص ) موزعا على القطاعات الاقتصادية (2005/2004 )
(بالأسعار الجارية)</t>
  </si>
  <si>
    <t>الناتج المحلى الاجمالى ( عام / خاص ) موزعا على القطاعات الاقتصادية (2006/2005 )
(بالأسعار الجارية)</t>
  </si>
  <si>
    <r>
      <t>الناتج المحلى الاجمالى ( عام / خاص ) موزعا على القطاعات الاقتصادية (2012/2011 )
(بالأسعار الجارية)</t>
    </r>
    <r>
      <rPr>
        <b/>
        <sz val="12"/>
        <color indexed="10"/>
        <rFont val="Arial"/>
        <family val="2"/>
      </rPr>
      <t xml:space="preserve">
</t>
    </r>
  </si>
  <si>
    <t>الناتج المحلى الاجمالى ( عام / خاص ) موزعا على القطاعات الاقتصادية (2017/2016) 
 ( بالأسعار الجارية )</t>
  </si>
  <si>
    <t>بيانات مبدئية**</t>
  </si>
  <si>
    <r>
      <t>   </t>
    </r>
    <r>
      <rPr>
        <sz val="11"/>
        <color indexed="10"/>
        <rFont val="Arial"/>
        <family val="2"/>
      </rPr>
      <t xml:space="preserve"> * بيانات معدلة: </t>
    </r>
    <r>
      <rPr>
        <sz val="11"/>
        <rFont val="Arial"/>
        <family val="2"/>
      </rPr>
      <t xml:space="preserve"> قامت وزارة التخطيط والتنمية الاقتصادية بمراجعة تقديرات حجم الناتج المحلي الإجمالي في ضوء نتائج التعداد الاقتصادي للعام المالي 2013/2012 والذي صدر عن الجهاز المركزي للتعبئة العامة والإحصاء في ديسمبر 2014 لأول مرّة بعد انقطاع ما يقرُب من 12 سنة، وقد ساعدت نتائج التعداد الاقتصادي في تحقيق قدر أكبر من شمولية المنشآت بالإضافة للحصول على مصادر جديدة وفعلية للبيانات مما ساهم في تحسين تقديرات حجم القطاع غير الرسمي. وقد تم استخدام هذه النتائج لمراجعة سلسلة الناتج المحلي الإجمالي للفترة 2012/2011 – 2015/2014 .</t>
    </r>
  </si>
  <si>
    <t>الناتج المحلى الاجمالى ( عام / خاص ) موزعا على القطاعات الاقتصادية (2023/2022) **
( بالأسعار الجارية )</t>
  </si>
  <si>
    <t>عام 2023/2022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</si>
</sst>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ج.م.&quot;\ #,##0_-;&quot;ج.م.&quot;\ #,##0\-"/>
    <numFmt numFmtId="165" formatCode="&quot;ج.م.&quot;\ #,##0_-;[Red]&quot;ج.م.&quot;\ #,##0\-"/>
    <numFmt numFmtId="166" formatCode="&quot;ج.م.&quot;\ #,##0.00_-;&quot;ج.م.&quot;\ #,##0.00\-"/>
    <numFmt numFmtId="167" formatCode="&quot;ج.م.&quot;\ #,##0.00_-;[Red]&quot;ج.م.&quot;\ #,##0.00\-"/>
    <numFmt numFmtId="168" formatCode="_-&quot;ج.م.&quot;\ * #,##0_-;_-&quot;ج.م.&quot;\ * #,##0\-;_-&quot;ج.م.&quot;\ * &quot;-&quot;_-;_-@_-"/>
    <numFmt numFmtId="169" formatCode="_-* #,##0_-;_-* #,##0\-;_-* &quot;-&quot;_-;_-@_-"/>
    <numFmt numFmtId="170" formatCode="_-&quot;ج.م.&quot;\ * #,##0.00_-;_-&quot;ج.م.&quot;\ * #,##0.00\-;_-&quot;ج.م.&quot;\ * &quot;-&quot;??_-;_-@_-"/>
    <numFmt numFmtId="171" formatCode="_-* #,##0.00_-;_-* #,##0.00\-;_-* &quot;-&quot;??_-;_-@_-"/>
    <numFmt numFmtId="172" formatCode="&quot;ر.س.&quot;\ #,##0_-;&quot;ر.س.&quot;\ #,##0\-"/>
    <numFmt numFmtId="173" formatCode="&quot;ر.س.&quot;\ #,##0_-;[Red]&quot;ر.س.&quot;\ #,##0\-"/>
    <numFmt numFmtId="174" formatCode="&quot;ر.س.&quot;\ #,##0.00_-;&quot;ر.س.&quot;\ #,##0.00\-"/>
    <numFmt numFmtId="175" formatCode="&quot;ر.س.&quot;\ #,##0.00_-;[Red]&quot;ر.س.&quot;\ #,##0.00\-"/>
    <numFmt numFmtId="176" formatCode="_-&quot;ر.س.&quot;\ * #,##0_-;_-&quot;ر.س.&quot;\ * #,##0\-;_-&quot;ر.س.&quot;\ * &quot;-&quot;_-;_-@_-"/>
    <numFmt numFmtId="177" formatCode="_-&quot;ر.س.&quot;\ * #,##0.00_-;_-&quot;ر.س.&quot;\ * #,##0.00\-;_-&quot;ر.س.&quot;\ *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 numFmtId="184" formatCode="0.0000"/>
    <numFmt numFmtId="185" formatCode="0.00000"/>
    <numFmt numFmtId="186" formatCode="_(* #,##0.0_);_(* \(#,##0.0\);_(* &quot;-&quot;??_);_(@_)"/>
    <numFmt numFmtId="187" formatCode="_(* #,##0.0_);_(* \(#,##0.0\);_(* &quot;-&quot;?_);_(@_)"/>
    <numFmt numFmtId="188" formatCode="0.000000"/>
    <numFmt numFmtId="189" formatCode="_(* #,##0_);_(* \(#,##0\);_(* &quot;-&quot;??_);_(@_)"/>
    <numFmt numFmtId="190" formatCode="_(* #,##0.000_);_(* \(#,##0.000\);_(* &quot;-&quot;??_);_(@_)"/>
    <numFmt numFmtId="191" formatCode="0.0000000"/>
  </numFmts>
  <fonts count="65">
    <font>
      <sz val="10"/>
      <name val="Arial"/>
      <family val="0"/>
    </font>
    <font>
      <sz val="6"/>
      <name val="Arial"/>
      <family val="2"/>
    </font>
    <font>
      <b/>
      <sz val="10"/>
      <name val="Arial"/>
      <family val="2"/>
    </font>
    <font>
      <sz val="10"/>
      <color indexed="9"/>
      <name val="Arial"/>
      <family val="2"/>
    </font>
    <font>
      <sz val="10"/>
      <color indexed="20"/>
      <name val="Arial"/>
      <family val="2"/>
    </font>
    <font>
      <sz val="10"/>
      <color indexed="63"/>
      <name val="Arial"/>
      <family val="2"/>
    </font>
    <font>
      <b/>
      <sz val="12"/>
      <color indexed="10"/>
      <name val="Arial"/>
      <family val="2"/>
    </font>
    <font>
      <sz val="7.5"/>
      <name val="Arial"/>
      <family val="2"/>
    </font>
    <font>
      <b/>
      <sz val="7.5"/>
      <name val="Arial"/>
      <family val="2"/>
    </font>
    <font>
      <b/>
      <sz val="7.5"/>
      <color indexed="63"/>
      <name val="Arial"/>
      <family val="2"/>
    </font>
    <font>
      <b/>
      <sz val="9"/>
      <color indexed="63"/>
      <name val="Arial"/>
      <family val="2"/>
    </font>
    <font>
      <u val="single"/>
      <sz val="7.5"/>
      <name val="Arial"/>
      <family val="2"/>
    </font>
    <font>
      <b/>
      <u val="single"/>
      <sz val="7.5"/>
      <name val="Arial"/>
      <family val="2"/>
    </font>
    <font>
      <b/>
      <sz val="11"/>
      <color indexed="8"/>
      <name val="Arial"/>
      <family val="2"/>
    </font>
    <font>
      <b/>
      <sz val="11"/>
      <color indexed="10"/>
      <name val="Arial"/>
      <family val="2"/>
    </font>
    <font>
      <sz val="11"/>
      <name val="Arial"/>
      <family val="2"/>
    </font>
    <font>
      <sz val="11"/>
      <color indexed="12"/>
      <name val="Arial"/>
      <family val="2"/>
    </font>
    <fon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Arial"/>
      <family val="2"/>
    </font>
    <font>
      <sz val="7.5"/>
      <color indexed="8"/>
      <name val="Arial"/>
      <family val="2"/>
    </font>
    <font>
      <u val="single"/>
      <sz val="7.5"/>
      <color indexed="8"/>
      <name val="Arial"/>
      <family val="2"/>
    </font>
    <font>
      <sz val="6"/>
      <color indexed="8"/>
      <name val="Arial"/>
      <family val="2"/>
    </font>
    <font>
      <b/>
      <sz val="11"/>
      <color indexed="18"/>
      <name val="Arial"/>
      <family val="2"/>
    </font>
    <font>
      <b/>
      <sz val="18"/>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4" tint="-0.24997000396251678"/>
      <name val="Arial"/>
      <family val="2"/>
    </font>
    <font>
      <sz val="7.5"/>
      <color theme="1"/>
      <name val="Arial"/>
      <family val="2"/>
    </font>
    <font>
      <u val="single"/>
      <sz val="7.5"/>
      <color theme="1"/>
      <name val="Arial"/>
      <family val="2"/>
    </font>
    <font>
      <sz val="6"/>
      <color theme="1"/>
      <name val="Arial"/>
      <family val="2"/>
    </font>
    <font>
      <b/>
      <sz val="11"/>
      <color theme="4" tint="-0.4999699890613556"/>
      <name val="Arial"/>
      <family val="2"/>
    </font>
    <font>
      <b/>
      <sz val="18"/>
      <color theme="4" tint="-0.4999699890613556"/>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color indexed="63"/>
      </top>
      <bottom style="thin"/>
    </border>
    <border>
      <left style="thick"/>
      <right style="thick"/>
      <top style="thin"/>
      <bottom style="thin"/>
    </border>
    <border>
      <left style="thick"/>
      <right style="thick"/>
      <top style="thin"/>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thick"/>
      <right style="thick"/>
      <top>
        <color indexed="63"/>
      </top>
      <bottom>
        <color indexed="63"/>
      </bottom>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style="thin"/>
      <bottom style="thin"/>
    </border>
    <border>
      <left style="thin"/>
      <right style="thin"/>
      <top style="thin"/>
      <bottom style="thin"/>
    </border>
    <border>
      <left style="thick"/>
      <right style="thin"/>
      <top style="thin"/>
      <bottom>
        <color indexed="63"/>
      </bottom>
    </border>
    <border>
      <left style="thin"/>
      <right style="thin"/>
      <top style="thin"/>
      <bottom>
        <color indexed="63"/>
      </bottom>
    </border>
    <border>
      <left style="thick"/>
      <right>
        <color indexed="63"/>
      </right>
      <top>
        <color indexed="63"/>
      </top>
      <bottom style="thin"/>
    </border>
    <border>
      <left>
        <color indexed="63"/>
      </left>
      <right style="thin"/>
      <top style="thin"/>
      <bottom style="thin"/>
    </border>
    <border>
      <left style="medium"/>
      <right style="medium"/>
      <top style="medium"/>
      <bottom style="medium"/>
    </border>
    <border>
      <left>
        <color indexed="63"/>
      </left>
      <right style="medium"/>
      <top style="medium"/>
      <bottom style="thin"/>
    </border>
    <border>
      <left>
        <color indexed="63"/>
      </left>
      <right style="medium"/>
      <top>
        <color indexed="63"/>
      </top>
      <bottom style="thin"/>
    </border>
    <border>
      <left style="thick"/>
      <right>
        <color indexed="63"/>
      </right>
      <top style="thin"/>
      <bottom style="thick"/>
    </border>
    <border>
      <left>
        <color indexed="63"/>
      </left>
      <right style="thick"/>
      <top style="thin"/>
      <bottom>
        <color indexed="63"/>
      </bottom>
    </border>
    <border>
      <left style="thick"/>
      <right>
        <color indexed="63"/>
      </right>
      <top style="thin"/>
      <bottom style="thin"/>
    </border>
    <border>
      <left style="thin"/>
      <right style="thick"/>
      <top>
        <color indexed="63"/>
      </top>
      <bottom>
        <color indexed="63"/>
      </bottom>
    </border>
    <border>
      <left style="thick"/>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ck"/>
      <right style="thin"/>
      <top style="medium"/>
      <bottom style="medium"/>
    </border>
    <border>
      <left style="thick"/>
      <right>
        <color indexed="63"/>
      </right>
      <top style="medium"/>
      <bottom style="medium"/>
    </border>
    <border>
      <left style="thick"/>
      <right style="thin"/>
      <top>
        <color indexed="63"/>
      </top>
      <bottom>
        <color indexed="63"/>
      </bottom>
    </border>
    <border>
      <left style="thin"/>
      <right style="thin"/>
      <top>
        <color indexed="63"/>
      </top>
      <bottom>
        <color indexed="63"/>
      </bottom>
    </border>
    <border>
      <left style="thin"/>
      <right style="thick"/>
      <top style="thin"/>
      <bottom style="thin"/>
    </border>
    <border>
      <left style="thick"/>
      <right style="thick"/>
      <top style="thick"/>
      <bottom style="thin"/>
    </border>
    <border>
      <left style="thick"/>
      <right style="thick"/>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style="thin"/>
      <top style="thick"/>
      <bottom>
        <color indexed="63"/>
      </bottom>
    </border>
    <border>
      <left style="thin"/>
      <right style="thick"/>
      <top style="thick"/>
      <bottom>
        <color indexed="63"/>
      </bottom>
    </border>
    <border>
      <left>
        <color indexed="63"/>
      </left>
      <right>
        <color indexed="63"/>
      </right>
      <top>
        <color indexed="63"/>
      </top>
      <bottom style="thick"/>
    </border>
    <border>
      <left>
        <color indexed="63"/>
      </left>
      <right>
        <color indexed="63"/>
      </right>
      <top>
        <color indexed="63"/>
      </top>
      <bottom style="thin">
        <color indexed="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4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6">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xf>
    <xf numFmtId="182" fontId="0" fillId="0" borderId="0" xfId="0" applyNumberFormat="1" applyAlignment="1">
      <alignment/>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7" fillId="2" borderId="13" xfId="0" applyFont="1" applyFill="1" applyBorder="1" applyAlignment="1">
      <alignment horizontal="center" vertical="center" readingOrder="2"/>
    </xf>
    <xf numFmtId="0" fontId="7" fillId="2" borderId="14" xfId="0" applyFont="1" applyFill="1" applyBorder="1" applyAlignment="1">
      <alignment horizontal="center" vertical="center" readingOrder="2"/>
    </xf>
    <xf numFmtId="0" fontId="8" fillId="2" borderId="15" xfId="0" applyFont="1" applyFill="1" applyBorder="1" applyAlignment="1">
      <alignment horizontal="center" vertical="center" readingOrder="2"/>
    </xf>
    <xf numFmtId="0" fontId="8"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11" fillId="7" borderId="25" xfId="0" applyFont="1" applyFill="1" applyBorder="1" applyAlignment="1">
      <alignment horizontal="center" vertical="center"/>
    </xf>
    <xf numFmtId="0" fontId="11" fillId="7" borderId="21"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24" xfId="0" applyFont="1" applyFill="1" applyBorder="1" applyAlignment="1">
      <alignment horizontal="center" vertical="center"/>
    </xf>
    <xf numFmtId="0" fontId="8" fillId="7"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7" borderId="28" xfId="0" applyFont="1" applyFill="1" applyBorder="1" applyAlignment="1">
      <alignment horizontal="center" vertical="center"/>
    </xf>
    <xf numFmtId="0" fontId="7" fillId="0" borderId="28" xfId="0" applyFont="1" applyFill="1" applyBorder="1" applyAlignment="1">
      <alignment horizontal="center" vertical="center"/>
    </xf>
    <xf numFmtId="0" fontId="7" fillId="7" borderId="21" xfId="0" applyFont="1" applyFill="1" applyBorder="1" applyAlignment="1">
      <alignment horizontal="center" vertical="center"/>
    </xf>
    <xf numFmtId="0" fontId="7" fillId="2" borderId="29" xfId="0" applyFont="1" applyFill="1" applyBorder="1" applyAlignment="1">
      <alignment horizontal="center" vertical="center" readingOrder="2"/>
    </xf>
    <xf numFmtId="0" fontId="8" fillId="2" borderId="30" xfId="0" applyFont="1" applyFill="1" applyBorder="1" applyAlignment="1">
      <alignment horizontal="center" vertical="center" readingOrder="2"/>
    </xf>
    <xf numFmtId="0" fontId="7" fillId="2" borderId="26" xfId="0" applyFont="1" applyFill="1" applyBorder="1" applyAlignment="1">
      <alignment horizontal="center" vertical="center" readingOrder="2"/>
    </xf>
    <xf numFmtId="0" fontId="8" fillId="8"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12" fillId="8" borderId="35" xfId="0" applyFont="1" applyFill="1" applyBorder="1" applyAlignment="1">
      <alignment horizontal="center" vertical="center"/>
    </xf>
    <xf numFmtId="0" fontId="12" fillId="8" borderId="36" xfId="0" applyFont="1" applyFill="1" applyBorder="1" applyAlignment="1">
      <alignment horizontal="center" vertical="center"/>
    </xf>
    <xf numFmtId="0" fontId="12" fillId="8" borderId="37" xfId="0" applyFont="1" applyFill="1" applyBorder="1" applyAlignment="1">
      <alignment horizontal="center" vertical="center"/>
    </xf>
    <xf numFmtId="0" fontId="12" fillId="8" borderId="26"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8" fillId="2" borderId="26" xfId="0" applyFont="1" applyFill="1" applyBorder="1" applyAlignment="1">
      <alignment horizontal="center" vertical="center" readingOrder="2"/>
    </xf>
    <xf numFmtId="0" fontId="58" fillId="0" borderId="0" xfId="0" applyFont="1" applyAlignment="1">
      <alignment horizontal="right" readingOrder="2"/>
    </xf>
    <xf numFmtId="182" fontId="59" fillId="0" borderId="17" xfId="0" applyNumberFormat="1" applyFont="1" applyFill="1" applyBorder="1" applyAlignment="1">
      <alignment horizontal="center" vertical="center"/>
    </xf>
    <xf numFmtId="182" fontId="59" fillId="0" borderId="18" xfId="0" applyNumberFormat="1" applyFont="1" applyFill="1" applyBorder="1" applyAlignment="1">
      <alignment horizontal="center" vertical="center"/>
    </xf>
    <xf numFmtId="182" fontId="59" fillId="0" borderId="19" xfId="0" applyNumberFormat="1" applyFont="1" applyFill="1" applyBorder="1" applyAlignment="1">
      <alignment horizontal="center" vertical="center"/>
    </xf>
    <xf numFmtId="182" fontId="60" fillId="7" borderId="25" xfId="0" applyNumberFormat="1" applyFont="1" applyFill="1" applyBorder="1" applyAlignment="1">
      <alignment horizontal="center" vertical="center"/>
    </xf>
    <xf numFmtId="182" fontId="60" fillId="7" borderId="21" xfId="0" applyNumberFormat="1" applyFont="1" applyFill="1" applyBorder="1" applyAlignment="1">
      <alignment horizontal="center" vertical="center"/>
    </xf>
    <xf numFmtId="182" fontId="59" fillId="7" borderId="19" xfId="0" applyNumberFormat="1" applyFont="1" applyFill="1" applyBorder="1" applyAlignment="1">
      <alignment horizontal="center" vertical="center"/>
    </xf>
    <xf numFmtId="182" fontId="59" fillId="7" borderId="24" xfId="0" applyNumberFormat="1" applyFont="1" applyFill="1" applyBorder="1" applyAlignment="1">
      <alignment horizontal="center" vertical="center"/>
    </xf>
    <xf numFmtId="182" fontId="59" fillId="7" borderId="21" xfId="0" applyNumberFormat="1" applyFont="1" applyFill="1" applyBorder="1" applyAlignment="1">
      <alignment horizontal="center" vertical="center"/>
    </xf>
    <xf numFmtId="182" fontId="59" fillId="7" borderId="28" xfId="0" applyNumberFormat="1" applyFont="1" applyFill="1" applyBorder="1" applyAlignment="1">
      <alignment horizontal="center" vertical="center"/>
    </xf>
    <xf numFmtId="182" fontId="59" fillId="0" borderId="20" xfId="0" applyNumberFormat="1" applyFont="1" applyFill="1" applyBorder="1" applyAlignment="1">
      <alignment horizontal="center" vertical="center"/>
    </xf>
    <xf numFmtId="182" fontId="59" fillId="0" borderId="21" xfId="0" applyNumberFormat="1" applyFont="1" applyFill="1" applyBorder="1" applyAlignment="1">
      <alignment horizontal="center" vertical="center"/>
    </xf>
    <xf numFmtId="182" fontId="59" fillId="0" borderId="40" xfId="0" applyNumberFormat="1" applyFont="1" applyFill="1" applyBorder="1" applyAlignment="1">
      <alignment horizontal="center" vertical="center"/>
    </xf>
    <xf numFmtId="182" fontId="61" fillId="0" borderId="21" xfId="0" applyNumberFormat="1" applyFont="1" applyFill="1" applyBorder="1" applyAlignment="1">
      <alignment horizontal="center" vertical="center"/>
    </xf>
    <xf numFmtId="182" fontId="12" fillId="8" borderId="35" xfId="0" applyNumberFormat="1" applyFont="1" applyFill="1" applyBorder="1" applyAlignment="1">
      <alignment horizontal="center" vertical="center"/>
    </xf>
    <xf numFmtId="171" fontId="8" fillId="8" borderId="26" xfId="42" applyFont="1" applyFill="1" applyBorder="1" applyAlignment="1">
      <alignment horizontal="center" vertical="center"/>
    </xf>
    <xf numFmtId="0" fontId="8" fillId="8" borderId="35" xfId="0" applyFont="1" applyFill="1" applyBorder="1" applyAlignment="1">
      <alignment horizontal="center" vertical="center"/>
    </xf>
    <xf numFmtId="0" fontId="8" fillId="8" borderId="36" xfId="0" applyFont="1" applyFill="1" applyBorder="1" applyAlignment="1">
      <alignment horizontal="center" vertical="center"/>
    </xf>
    <xf numFmtId="171" fontId="8" fillId="8" borderId="36" xfId="42" applyFont="1" applyFill="1" applyBorder="1" applyAlignment="1">
      <alignment horizontal="center" vertical="center"/>
    </xf>
    <xf numFmtId="0" fontId="8" fillId="8" borderId="37" xfId="0" applyFont="1" applyFill="1" applyBorder="1" applyAlignment="1">
      <alignment horizontal="center" vertical="center"/>
    </xf>
    <xf numFmtId="0" fontId="0" fillId="0" borderId="0" xfId="0" applyFont="1" applyAlignment="1">
      <alignment/>
    </xf>
    <xf numFmtId="182" fontId="8" fillId="8" borderId="36" xfId="0" applyNumberFormat="1" applyFont="1" applyFill="1" applyBorder="1" applyAlignment="1">
      <alignment horizontal="center" vertical="center"/>
    </xf>
    <xf numFmtId="182" fontId="8" fillId="8" borderId="37" xfId="0" applyNumberFormat="1" applyFont="1" applyFill="1" applyBorder="1" applyAlignment="1">
      <alignment horizontal="center" vertical="center"/>
    </xf>
    <xf numFmtId="182" fontId="8" fillId="8" borderId="26" xfId="0" applyNumberFormat="1" applyFont="1" applyFill="1" applyBorder="1" applyAlignment="1">
      <alignment horizontal="center" vertical="center"/>
    </xf>
    <xf numFmtId="43" fontId="0" fillId="0" borderId="0" xfId="0" applyNumberFormat="1" applyAlignment="1">
      <alignment/>
    </xf>
    <xf numFmtId="182" fontId="8" fillId="8" borderId="35" xfId="0" applyNumberFormat="1" applyFont="1" applyFill="1" applyBorder="1" applyAlignment="1">
      <alignment horizontal="center" vertical="center"/>
    </xf>
    <xf numFmtId="0" fontId="0" fillId="0" borderId="0" xfId="0" applyFont="1" applyAlignment="1">
      <alignment horizontal="right" readingOrder="1"/>
    </xf>
    <xf numFmtId="0" fontId="4" fillId="0" borderId="0" xfId="0" applyFont="1" applyAlignment="1">
      <alignment horizontal="center"/>
    </xf>
    <xf numFmtId="1" fontId="0" fillId="0" borderId="0" xfId="0" applyNumberFormat="1" applyAlignment="1">
      <alignment/>
    </xf>
    <xf numFmtId="171" fontId="0" fillId="0" borderId="0" xfId="42" applyFont="1" applyAlignment="1">
      <alignment/>
    </xf>
    <xf numFmtId="182" fontId="59" fillId="0" borderId="31" xfId="0" applyNumberFormat="1" applyFont="1" applyFill="1" applyBorder="1" applyAlignment="1">
      <alignment horizontal="center" vertical="center"/>
    </xf>
    <xf numFmtId="0" fontId="62" fillId="33" borderId="0" xfId="0" applyFont="1" applyFill="1" applyBorder="1" applyAlignment="1">
      <alignment horizontal="center" vertical="center" wrapText="1" readingOrder="2"/>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readingOrder="2"/>
    </xf>
    <xf numFmtId="0" fontId="2" fillId="2" borderId="44" xfId="0" applyFont="1" applyFill="1" applyBorder="1" applyAlignment="1">
      <alignment horizontal="center" vertical="center" readingOrder="2"/>
    </xf>
    <xf numFmtId="0" fontId="2" fillId="2" borderId="45" xfId="0" applyFont="1" applyFill="1" applyBorder="1" applyAlignment="1">
      <alignment horizontal="center" vertical="center" readingOrder="2"/>
    </xf>
    <xf numFmtId="0" fontId="2" fillId="2" borderId="46" xfId="0" applyFont="1" applyFill="1" applyBorder="1" applyAlignment="1">
      <alignment horizontal="center" vertical="center" readingOrder="2"/>
    </xf>
    <xf numFmtId="0" fontId="2" fillId="2" borderId="47" xfId="0" applyFont="1" applyFill="1" applyBorder="1" applyAlignment="1">
      <alignment horizontal="center" vertical="center" readingOrder="2"/>
    </xf>
    <xf numFmtId="0" fontId="62" fillId="33" borderId="48" xfId="0" applyFont="1" applyFill="1" applyBorder="1" applyAlignment="1">
      <alignment horizontal="center" vertical="center" wrapText="1" readingOrder="2"/>
    </xf>
    <xf numFmtId="0" fontId="62" fillId="33" borderId="0" xfId="0" applyFont="1" applyFill="1" applyBorder="1" applyAlignment="1">
      <alignment horizontal="center" vertical="center" readingOrder="2"/>
    </xf>
    <xf numFmtId="0" fontId="16" fillId="0" borderId="0" xfId="0" applyFont="1" applyFill="1" applyBorder="1" applyAlignment="1">
      <alignment horizontal="right" vertical="center" wrapText="1" indent="1" readingOrder="2"/>
    </xf>
    <xf numFmtId="0" fontId="63" fillId="34" borderId="0" xfId="0" applyFont="1" applyFill="1" applyAlignment="1">
      <alignment horizontal="center" vertical="center"/>
    </xf>
    <xf numFmtId="0" fontId="0" fillId="0" borderId="48" xfId="0" applyBorder="1" applyAlignment="1">
      <alignment horizontal="left" vertical="top"/>
    </xf>
    <xf numFmtId="0" fontId="64" fillId="0" borderId="49" xfId="0" applyFont="1" applyFill="1" applyBorder="1" applyAlignment="1">
      <alignment horizontal="right" vertical="center" wrapText="1" indent="1" readingOrder="2"/>
    </xf>
    <xf numFmtId="182" fontId="59" fillId="0" borderId="25" xfId="0" applyNumberFormat="1"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5" xfId="59"/>
    <cellStyle name="Note" xfId="60"/>
    <cellStyle name="Output" xfId="61"/>
    <cellStyle name="Percent" xfId="62"/>
    <cellStyle name="Title" xfId="63"/>
    <cellStyle name="Total" xfId="64"/>
    <cellStyle name="Warning Text" xfId="6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AE713"/>
  <sheetViews>
    <sheetView rightToLeft="1" tabSelected="1" zoomScale="120" zoomScaleNormal="120" zoomScalePageLayoutView="0" workbookViewId="0" topLeftCell="A672">
      <pane xSplit="1" topLeftCell="F1" activePane="topRight" state="frozen"/>
      <selection pane="topLeft" activeCell="A519" sqref="A519"/>
      <selection pane="topRight" activeCell="H633" sqref="H633:H641"/>
    </sheetView>
  </sheetViews>
  <sheetFormatPr defaultColWidth="9.140625" defaultRowHeight="12.75"/>
  <cols>
    <col min="1" max="1" width="20.7109375" style="1" customWidth="1"/>
    <col min="2" max="3" width="9.7109375" style="0" customWidth="1"/>
    <col min="4" max="4" width="10.7109375" style="0" customWidth="1"/>
    <col min="5" max="6" width="9.7109375" style="0" customWidth="1"/>
    <col min="7" max="7" width="11.140625" style="0" customWidth="1"/>
    <col min="8" max="12" width="9.7109375" style="0" customWidth="1"/>
    <col min="13" max="13" width="10.140625" style="0" customWidth="1"/>
    <col min="14" max="14" width="12.8515625" style="0" customWidth="1"/>
    <col min="15" max="15" width="10.00390625" style="0" customWidth="1"/>
    <col min="16" max="16" width="10.421875" style="0" customWidth="1"/>
    <col min="18" max="18" width="10.8515625" style="0" customWidth="1"/>
    <col min="19" max="19" width="12.140625" style="0" customWidth="1"/>
  </cols>
  <sheetData>
    <row r="1" spans="1:16" ht="34.5" customHeight="1">
      <c r="A1" s="92" t="s">
        <v>59</v>
      </c>
      <c r="B1" s="92"/>
      <c r="C1" s="92"/>
      <c r="D1" s="92"/>
      <c r="E1" s="92"/>
      <c r="F1" s="92"/>
      <c r="G1" s="92"/>
      <c r="H1" s="92"/>
      <c r="I1" s="92"/>
      <c r="J1" s="92"/>
      <c r="K1" s="92"/>
      <c r="L1" s="92"/>
      <c r="M1" s="92"/>
      <c r="N1" s="92"/>
      <c r="O1" s="92"/>
      <c r="P1" s="92"/>
    </row>
    <row r="2" spans="1:16" ht="42" customHeight="1">
      <c r="A2" s="81" t="s">
        <v>102</v>
      </c>
      <c r="B2" s="81"/>
      <c r="C2" s="81"/>
      <c r="D2" s="81"/>
      <c r="E2" s="81"/>
      <c r="F2" s="81"/>
      <c r="G2" s="81"/>
      <c r="H2" s="81"/>
      <c r="I2" s="81"/>
      <c r="J2" s="81"/>
      <c r="K2" s="81"/>
      <c r="L2" s="81"/>
      <c r="M2" s="81"/>
      <c r="N2" s="81"/>
      <c r="O2" s="81"/>
      <c r="P2" s="81"/>
    </row>
    <row r="3" spans="1:16" ht="12.75" thickBot="1">
      <c r="A3" s="93" t="s">
        <v>0</v>
      </c>
      <c r="B3" s="93"/>
      <c r="C3" s="93"/>
      <c r="D3" s="93"/>
      <c r="E3" s="93"/>
      <c r="F3" s="93"/>
      <c r="G3" s="93"/>
      <c r="H3" s="93"/>
      <c r="I3" s="93"/>
      <c r="J3" s="93"/>
      <c r="K3" s="93"/>
      <c r="L3" s="93"/>
      <c r="M3" s="93"/>
      <c r="N3" s="93"/>
      <c r="O3" s="93"/>
      <c r="P3" s="93"/>
    </row>
    <row r="4" spans="1:16" ht="13.5" thickBot="1" thickTop="1">
      <c r="A4" s="82" t="s">
        <v>1</v>
      </c>
      <c r="B4" s="84" t="s">
        <v>2</v>
      </c>
      <c r="C4" s="85"/>
      <c r="D4" s="86"/>
      <c r="E4" s="84" t="s">
        <v>3</v>
      </c>
      <c r="F4" s="85"/>
      <c r="G4" s="86"/>
      <c r="H4" s="84" t="s">
        <v>4</v>
      </c>
      <c r="I4" s="85"/>
      <c r="J4" s="86"/>
      <c r="K4" s="84" t="s">
        <v>5</v>
      </c>
      <c r="L4" s="85"/>
      <c r="M4" s="86"/>
      <c r="N4" s="84" t="s">
        <v>60</v>
      </c>
      <c r="O4" s="87"/>
      <c r="P4" s="86"/>
    </row>
    <row r="5" spans="1:16" ht="12.75" thickBot="1">
      <c r="A5" s="83"/>
      <c r="B5" s="13" t="s">
        <v>6</v>
      </c>
      <c r="C5" s="14" t="s">
        <v>7</v>
      </c>
      <c r="D5" s="15" t="s">
        <v>8</v>
      </c>
      <c r="E5" s="13" t="s">
        <v>6</v>
      </c>
      <c r="F5" s="14" t="s">
        <v>7</v>
      </c>
      <c r="G5" s="15" t="s">
        <v>8</v>
      </c>
      <c r="H5" s="13" t="s">
        <v>6</v>
      </c>
      <c r="I5" s="14" t="s">
        <v>7</v>
      </c>
      <c r="J5" s="15" t="s">
        <v>8</v>
      </c>
      <c r="K5" s="13" t="s">
        <v>6</v>
      </c>
      <c r="L5" s="14" t="s">
        <v>7</v>
      </c>
      <c r="M5" s="15" t="s">
        <v>8</v>
      </c>
      <c r="N5" s="36" t="s">
        <v>6</v>
      </c>
      <c r="O5" s="38" t="s">
        <v>7</v>
      </c>
      <c r="P5" s="37" t="s">
        <v>8</v>
      </c>
    </row>
    <row r="6" spans="1:16" ht="17.25" customHeight="1" thickBot="1" thickTop="1">
      <c r="A6" s="16" t="s">
        <v>9</v>
      </c>
      <c r="B6" s="17">
        <v>13.9</v>
      </c>
      <c r="C6" s="18">
        <v>19490.3</v>
      </c>
      <c r="D6" s="19">
        <f>SUM(B6:C6)</f>
        <v>19504.2</v>
      </c>
      <c r="E6" s="17">
        <v>12.5</v>
      </c>
      <c r="F6" s="18">
        <v>15611.1</v>
      </c>
      <c r="G6" s="19">
        <f>SUM(E6:F6)</f>
        <v>15623.6</v>
      </c>
      <c r="H6" s="17">
        <v>12.3</v>
      </c>
      <c r="I6" s="18">
        <v>13895.1</v>
      </c>
      <c r="J6" s="19">
        <f>SUM(H6:I6)</f>
        <v>13907.4</v>
      </c>
      <c r="K6" s="17">
        <v>12.7</v>
      </c>
      <c r="L6" s="18">
        <v>14774.1</v>
      </c>
      <c r="M6" s="19">
        <f>SUM(K6:L6)</f>
        <v>14786.800000000001</v>
      </c>
      <c r="N6" s="26">
        <f>B6+E6+H6+K6</f>
        <v>51.400000000000006</v>
      </c>
      <c r="O6" s="18">
        <f aca="true" t="shared" si="0" ref="O6:P21">C6+F6+I6+L6</f>
        <v>63770.6</v>
      </c>
      <c r="P6" s="32">
        <f t="shared" si="0"/>
        <v>63822.00000000001</v>
      </c>
    </row>
    <row r="7" spans="1:16" ht="17.25" customHeight="1" thickBot="1">
      <c r="A7" s="31" t="s">
        <v>10</v>
      </c>
      <c r="B7" s="27">
        <f>SUM(B8:B10)</f>
        <v>8587.099999999999</v>
      </c>
      <c r="C7" s="28">
        <f>SUM(C8:C10)</f>
        <v>1498.7</v>
      </c>
      <c r="D7" s="29">
        <f aca="true" t="shared" si="1" ref="D7:D31">SUM(B7:C7)</f>
        <v>10085.8</v>
      </c>
      <c r="E7" s="28">
        <f>SUM(E8:E10)</f>
        <v>8744.800000000001</v>
      </c>
      <c r="F7" s="28">
        <f>SUM(F8:F10)</f>
        <v>1520.3000000000002</v>
      </c>
      <c r="G7" s="29">
        <f aca="true" t="shared" si="2" ref="G7:G31">SUM(E7:F7)</f>
        <v>10265.100000000002</v>
      </c>
      <c r="H7" s="28">
        <f>SUM(H8:H10)</f>
        <v>9113.7</v>
      </c>
      <c r="I7" s="28">
        <f>SUM(I8:I10)</f>
        <v>1519</v>
      </c>
      <c r="J7" s="29">
        <f aca="true" t="shared" si="3" ref="J7:J31">SUM(H7:I7)</f>
        <v>10632.7</v>
      </c>
      <c r="K7" s="28">
        <f>SUM(K8:K10)</f>
        <v>9832</v>
      </c>
      <c r="L7" s="28">
        <f>SUM(L8:L10)</f>
        <v>1532.2</v>
      </c>
      <c r="M7" s="29">
        <f aca="true" t="shared" si="4" ref="M7:M31">SUM(K7:L7)</f>
        <v>11364.2</v>
      </c>
      <c r="N7" s="30">
        <f aca="true" t="shared" si="5" ref="N7:P31">B7+E7+H7+K7</f>
        <v>36277.600000000006</v>
      </c>
      <c r="O7" s="35">
        <f t="shared" si="0"/>
        <v>6070.2</v>
      </c>
      <c r="P7" s="33">
        <f t="shared" si="0"/>
        <v>42347.8</v>
      </c>
    </row>
    <row r="8" spans="1:16" ht="17.25" customHeight="1">
      <c r="A8" s="9" t="s">
        <v>11</v>
      </c>
      <c r="B8" s="20">
        <v>5773.7</v>
      </c>
      <c r="C8" s="21">
        <v>864</v>
      </c>
      <c r="D8" s="19">
        <f t="shared" si="1"/>
        <v>6637.7</v>
      </c>
      <c r="E8" s="20">
        <v>5828.1</v>
      </c>
      <c r="F8" s="21">
        <v>875.6</v>
      </c>
      <c r="G8" s="19">
        <f t="shared" si="2"/>
        <v>6703.700000000001</v>
      </c>
      <c r="H8" s="20">
        <v>5826.3</v>
      </c>
      <c r="I8" s="21">
        <v>874.2</v>
      </c>
      <c r="J8" s="19">
        <f t="shared" si="3"/>
        <v>6700.5</v>
      </c>
      <c r="K8" s="20">
        <v>6270.6</v>
      </c>
      <c r="L8" s="21">
        <v>882.3</v>
      </c>
      <c r="M8" s="19">
        <f t="shared" si="4"/>
        <v>7152.900000000001</v>
      </c>
      <c r="N8" s="26">
        <f t="shared" si="5"/>
        <v>23698.699999999997</v>
      </c>
      <c r="O8" s="21">
        <f t="shared" si="0"/>
        <v>3496.1000000000004</v>
      </c>
      <c r="P8" s="34">
        <f t="shared" si="0"/>
        <v>27194.800000000003</v>
      </c>
    </row>
    <row r="9" spans="1:16" ht="17.25" customHeight="1">
      <c r="A9" s="10" t="s">
        <v>12</v>
      </c>
      <c r="B9" s="20">
        <v>2737.1</v>
      </c>
      <c r="C9" s="21">
        <v>532.5</v>
      </c>
      <c r="D9" s="19">
        <f t="shared" si="1"/>
        <v>3269.6</v>
      </c>
      <c r="E9" s="20">
        <v>2827.1</v>
      </c>
      <c r="F9" s="21">
        <v>524.7</v>
      </c>
      <c r="G9" s="19">
        <f t="shared" si="2"/>
        <v>3351.8</v>
      </c>
      <c r="H9" s="20">
        <v>3204.4</v>
      </c>
      <c r="I9" s="21">
        <v>533.7</v>
      </c>
      <c r="J9" s="19">
        <f t="shared" si="3"/>
        <v>3738.1000000000004</v>
      </c>
      <c r="K9" s="20">
        <v>3478.4</v>
      </c>
      <c r="L9" s="21">
        <v>538.7</v>
      </c>
      <c r="M9" s="19">
        <f t="shared" si="4"/>
        <v>4017.1000000000004</v>
      </c>
      <c r="N9" s="26">
        <f t="shared" si="5"/>
        <v>12247</v>
      </c>
      <c r="O9" s="21">
        <f>C9+F9+I9+L9</f>
        <v>2129.6000000000004</v>
      </c>
      <c r="P9" s="34">
        <f t="shared" si="0"/>
        <v>14376.6</v>
      </c>
    </row>
    <row r="10" spans="1:16" ht="17.25" customHeight="1" thickBot="1">
      <c r="A10" s="10" t="s">
        <v>13</v>
      </c>
      <c r="B10" s="20">
        <v>76.3</v>
      </c>
      <c r="C10" s="21">
        <v>102.2</v>
      </c>
      <c r="D10" s="19">
        <f t="shared" si="1"/>
        <v>178.5</v>
      </c>
      <c r="E10" s="20">
        <v>89.6</v>
      </c>
      <c r="F10" s="21">
        <v>120</v>
      </c>
      <c r="G10" s="19">
        <f t="shared" si="2"/>
        <v>209.6</v>
      </c>
      <c r="H10" s="20">
        <v>83</v>
      </c>
      <c r="I10" s="21">
        <v>111.1</v>
      </c>
      <c r="J10" s="19">
        <f t="shared" si="3"/>
        <v>194.1</v>
      </c>
      <c r="K10" s="20">
        <v>83</v>
      </c>
      <c r="L10" s="21">
        <v>111.2</v>
      </c>
      <c r="M10" s="19">
        <f t="shared" si="4"/>
        <v>194.2</v>
      </c>
      <c r="N10" s="26">
        <f t="shared" si="5"/>
        <v>331.9</v>
      </c>
      <c r="O10" s="21">
        <f t="shared" si="0"/>
        <v>444.49999999999994</v>
      </c>
      <c r="P10" s="34">
        <f t="shared" si="0"/>
        <v>776.4000000000001</v>
      </c>
    </row>
    <row r="11" spans="1:16" ht="17.25" customHeight="1" thickBot="1">
      <c r="A11" s="31" t="s">
        <v>14</v>
      </c>
      <c r="B11" s="27">
        <f>SUM(B12:B13)</f>
        <v>2382.3</v>
      </c>
      <c r="C11" s="27">
        <f>SUM(C12:C13)</f>
        <v>15554.300000000001</v>
      </c>
      <c r="D11" s="29">
        <f t="shared" si="1"/>
        <v>17936.600000000002</v>
      </c>
      <c r="E11" s="28">
        <f>SUM(E12:E13)</f>
        <v>2515.5</v>
      </c>
      <c r="F11" s="28">
        <f>SUM(F12:F13)</f>
        <v>16091.5</v>
      </c>
      <c r="G11" s="29">
        <f t="shared" si="2"/>
        <v>18607</v>
      </c>
      <c r="H11" s="28">
        <f>SUM(H12:H13)</f>
        <v>2550.4</v>
      </c>
      <c r="I11" s="28">
        <f>SUM(I12:I13)</f>
        <v>15322</v>
      </c>
      <c r="J11" s="29">
        <f t="shared" si="3"/>
        <v>17872.4</v>
      </c>
      <c r="K11" s="28">
        <f>SUM(K12:K13)</f>
        <v>2603</v>
      </c>
      <c r="L11" s="28">
        <f>SUM(L12:L13)</f>
        <v>15224.5</v>
      </c>
      <c r="M11" s="29">
        <f t="shared" si="4"/>
        <v>17827.5</v>
      </c>
      <c r="N11" s="30">
        <f t="shared" si="5"/>
        <v>10051.2</v>
      </c>
      <c r="O11" s="35">
        <f t="shared" si="0"/>
        <v>62192.3</v>
      </c>
      <c r="P11" s="33">
        <f t="shared" si="0"/>
        <v>72243.5</v>
      </c>
    </row>
    <row r="12" spans="1:16" ht="17.25" customHeight="1">
      <c r="A12" s="10" t="s">
        <v>15</v>
      </c>
      <c r="B12" s="20">
        <v>450.1</v>
      </c>
      <c r="C12" s="21">
        <v>288.6</v>
      </c>
      <c r="D12" s="19">
        <f t="shared" si="1"/>
        <v>738.7</v>
      </c>
      <c r="E12" s="20">
        <v>565.9</v>
      </c>
      <c r="F12" s="21">
        <v>303.1</v>
      </c>
      <c r="G12" s="19">
        <f t="shared" si="2"/>
        <v>869</v>
      </c>
      <c r="H12" s="20">
        <v>571.2</v>
      </c>
      <c r="I12" s="21">
        <v>304.2</v>
      </c>
      <c r="J12" s="19">
        <f t="shared" si="3"/>
        <v>875.4000000000001</v>
      </c>
      <c r="K12" s="20">
        <v>584</v>
      </c>
      <c r="L12" s="21">
        <v>316.8</v>
      </c>
      <c r="M12" s="19">
        <f t="shared" si="4"/>
        <v>900.8</v>
      </c>
      <c r="N12" s="26">
        <f t="shared" si="5"/>
        <v>2171.2</v>
      </c>
      <c r="O12" s="21">
        <f t="shared" si="0"/>
        <v>1212.7</v>
      </c>
      <c r="P12" s="34">
        <f t="shared" si="0"/>
        <v>3383.9000000000005</v>
      </c>
    </row>
    <row r="13" spans="1:16" ht="17.25" customHeight="1">
      <c r="A13" s="10" t="s">
        <v>16</v>
      </c>
      <c r="B13" s="20">
        <v>1932.2</v>
      </c>
      <c r="C13" s="21">
        <v>15265.7</v>
      </c>
      <c r="D13" s="19">
        <f t="shared" si="1"/>
        <v>17197.9</v>
      </c>
      <c r="E13" s="20">
        <v>1949.6</v>
      </c>
      <c r="F13" s="21">
        <v>15788.4</v>
      </c>
      <c r="G13" s="19">
        <f t="shared" si="2"/>
        <v>17738</v>
      </c>
      <c r="H13" s="20">
        <v>1979.2</v>
      </c>
      <c r="I13" s="21">
        <v>15017.8</v>
      </c>
      <c r="J13" s="19">
        <f t="shared" si="3"/>
        <v>16997</v>
      </c>
      <c r="K13" s="20">
        <v>2019</v>
      </c>
      <c r="L13" s="21">
        <v>14907.7</v>
      </c>
      <c r="M13" s="19">
        <f t="shared" si="4"/>
        <v>16926.7</v>
      </c>
      <c r="N13" s="26">
        <f t="shared" si="5"/>
        <v>7880</v>
      </c>
      <c r="O13" s="21">
        <f t="shared" si="0"/>
        <v>60979.59999999999</v>
      </c>
      <c r="P13" s="34">
        <f t="shared" si="0"/>
        <v>68859.6</v>
      </c>
    </row>
    <row r="14" spans="1:16" ht="17.25" customHeight="1">
      <c r="A14" s="10" t="s">
        <v>17</v>
      </c>
      <c r="B14" s="20">
        <v>1400.7</v>
      </c>
      <c r="C14" s="21">
        <v>89.2</v>
      </c>
      <c r="D14" s="19">
        <f t="shared" si="1"/>
        <v>1489.9</v>
      </c>
      <c r="E14" s="20">
        <v>1402.2</v>
      </c>
      <c r="F14" s="21">
        <v>133.2</v>
      </c>
      <c r="G14" s="19">
        <f t="shared" si="2"/>
        <v>1535.4</v>
      </c>
      <c r="H14" s="20">
        <v>1430.3</v>
      </c>
      <c r="I14" s="21">
        <v>215.5</v>
      </c>
      <c r="J14" s="19">
        <f t="shared" si="3"/>
        <v>1645.8</v>
      </c>
      <c r="K14" s="20">
        <v>1438.8</v>
      </c>
      <c r="L14" s="21">
        <v>273.1</v>
      </c>
      <c r="M14" s="19">
        <f t="shared" si="4"/>
        <v>1711.9</v>
      </c>
      <c r="N14" s="26">
        <f t="shared" si="5"/>
        <v>5672</v>
      </c>
      <c r="O14" s="21">
        <f t="shared" si="0"/>
        <v>711</v>
      </c>
      <c r="P14" s="34">
        <f t="shared" si="0"/>
        <v>6383</v>
      </c>
    </row>
    <row r="15" spans="1:16" ht="17.25" customHeight="1">
      <c r="A15" s="10" t="s">
        <v>18</v>
      </c>
      <c r="B15" s="20">
        <v>376.6</v>
      </c>
      <c r="C15" s="22"/>
      <c r="D15" s="19">
        <f t="shared" si="1"/>
        <v>376.6</v>
      </c>
      <c r="E15" s="20">
        <v>409.4</v>
      </c>
      <c r="F15" s="22"/>
      <c r="G15" s="19">
        <f t="shared" si="2"/>
        <v>409.4</v>
      </c>
      <c r="H15" s="20">
        <v>425.9</v>
      </c>
      <c r="I15" s="22"/>
      <c r="J15" s="19">
        <f t="shared" si="3"/>
        <v>425.9</v>
      </c>
      <c r="K15" s="20">
        <v>426</v>
      </c>
      <c r="L15" s="22"/>
      <c r="M15" s="19">
        <f t="shared" si="4"/>
        <v>426</v>
      </c>
      <c r="N15" s="26">
        <f t="shared" si="5"/>
        <v>1637.9</v>
      </c>
      <c r="O15" s="21">
        <f t="shared" si="0"/>
        <v>0</v>
      </c>
      <c r="P15" s="34">
        <f t="shared" si="0"/>
        <v>1637.9</v>
      </c>
    </row>
    <row r="16" spans="1:16" ht="17.25" customHeight="1">
      <c r="A16" s="10" t="s">
        <v>19</v>
      </c>
      <c r="B16" s="20">
        <v>507.4</v>
      </c>
      <c r="C16" s="21">
        <v>3575.1</v>
      </c>
      <c r="D16" s="19">
        <f t="shared" si="1"/>
        <v>4082.5</v>
      </c>
      <c r="E16" s="20">
        <v>509.1</v>
      </c>
      <c r="F16" s="21">
        <v>3583</v>
      </c>
      <c r="G16" s="19">
        <f t="shared" si="2"/>
        <v>4092.1</v>
      </c>
      <c r="H16" s="20">
        <v>497.7</v>
      </c>
      <c r="I16" s="21">
        <v>3732.2</v>
      </c>
      <c r="J16" s="19">
        <f t="shared" si="3"/>
        <v>4229.9</v>
      </c>
      <c r="K16" s="20">
        <v>548.8</v>
      </c>
      <c r="L16" s="21">
        <v>3756.7</v>
      </c>
      <c r="M16" s="19">
        <f t="shared" si="4"/>
        <v>4305.5</v>
      </c>
      <c r="N16" s="26">
        <f t="shared" si="5"/>
        <v>2063</v>
      </c>
      <c r="O16" s="21">
        <f t="shared" si="0"/>
        <v>14647</v>
      </c>
      <c r="P16" s="34">
        <f t="shared" si="0"/>
        <v>16710</v>
      </c>
    </row>
    <row r="17" spans="1:16" ht="17.25" customHeight="1">
      <c r="A17" s="10" t="s">
        <v>20</v>
      </c>
      <c r="B17" s="20">
        <v>795.5</v>
      </c>
      <c r="C17" s="21">
        <v>3832.1</v>
      </c>
      <c r="D17" s="19">
        <f t="shared" si="1"/>
        <v>4627.6</v>
      </c>
      <c r="E17" s="20">
        <v>797.2</v>
      </c>
      <c r="F17" s="21">
        <v>3844.1</v>
      </c>
      <c r="G17" s="19">
        <f t="shared" si="2"/>
        <v>4641.3</v>
      </c>
      <c r="H17" s="20">
        <v>809.7</v>
      </c>
      <c r="I17" s="21">
        <v>3257.1</v>
      </c>
      <c r="J17" s="19">
        <f t="shared" si="3"/>
        <v>4066.8</v>
      </c>
      <c r="K17" s="20">
        <v>1515.3</v>
      </c>
      <c r="L17" s="21">
        <v>3128.8</v>
      </c>
      <c r="M17" s="19">
        <f t="shared" si="4"/>
        <v>4644.1</v>
      </c>
      <c r="N17" s="26">
        <f t="shared" si="5"/>
        <v>3917.7</v>
      </c>
      <c r="O17" s="21">
        <f t="shared" si="0"/>
        <v>14062.099999999999</v>
      </c>
      <c r="P17" s="34">
        <f t="shared" si="0"/>
        <v>17979.800000000003</v>
      </c>
    </row>
    <row r="18" spans="1:16" ht="17.25" customHeight="1">
      <c r="A18" s="10" t="s">
        <v>21</v>
      </c>
      <c r="B18" s="20">
        <v>1487</v>
      </c>
      <c r="C18" s="21">
        <v>501.5</v>
      </c>
      <c r="D18" s="19">
        <f t="shared" si="1"/>
        <v>1988.5</v>
      </c>
      <c r="E18" s="20">
        <v>1486.5</v>
      </c>
      <c r="F18" s="21">
        <v>505.3</v>
      </c>
      <c r="G18" s="19">
        <f t="shared" si="2"/>
        <v>1991.8</v>
      </c>
      <c r="H18" s="20">
        <v>1189.5</v>
      </c>
      <c r="I18" s="21">
        <v>511</v>
      </c>
      <c r="J18" s="19">
        <f t="shared" si="3"/>
        <v>1700.5</v>
      </c>
      <c r="K18" s="20">
        <v>1180</v>
      </c>
      <c r="L18" s="21">
        <v>523.2</v>
      </c>
      <c r="M18" s="19">
        <f t="shared" si="4"/>
        <v>1703.2</v>
      </c>
      <c r="N18" s="26">
        <f t="shared" si="5"/>
        <v>5343</v>
      </c>
      <c r="O18" s="21">
        <f t="shared" si="0"/>
        <v>2041</v>
      </c>
      <c r="P18" s="34">
        <f t="shared" si="0"/>
        <v>7384</v>
      </c>
    </row>
    <row r="19" spans="1:16" ht="17.25" customHeight="1">
      <c r="A19" s="10" t="s">
        <v>22</v>
      </c>
      <c r="B19" s="20">
        <v>2672.1</v>
      </c>
      <c r="C19" s="22"/>
      <c r="D19" s="19">
        <f t="shared" si="1"/>
        <v>2672.1</v>
      </c>
      <c r="E19" s="20">
        <v>2681.7</v>
      </c>
      <c r="F19" s="22"/>
      <c r="G19" s="19">
        <f t="shared" si="2"/>
        <v>2681.7</v>
      </c>
      <c r="H19" s="20">
        <v>2861.6</v>
      </c>
      <c r="I19" s="22"/>
      <c r="J19" s="19">
        <f t="shared" si="3"/>
        <v>2861.6</v>
      </c>
      <c r="K19" s="20">
        <v>2956.3</v>
      </c>
      <c r="L19" s="22"/>
      <c r="M19" s="19">
        <f t="shared" si="4"/>
        <v>2956.3</v>
      </c>
      <c r="N19" s="26">
        <f t="shared" si="5"/>
        <v>11171.7</v>
      </c>
      <c r="O19" s="21">
        <f t="shared" si="0"/>
        <v>0</v>
      </c>
      <c r="P19" s="34">
        <f t="shared" si="0"/>
        <v>11171.7</v>
      </c>
    </row>
    <row r="20" spans="1:16" ht="17.25" customHeight="1">
      <c r="A20" s="10" t="s">
        <v>23</v>
      </c>
      <c r="B20" s="20">
        <v>429.3</v>
      </c>
      <c r="C20" s="21">
        <v>12252.5</v>
      </c>
      <c r="D20" s="19">
        <f t="shared" si="1"/>
        <v>12681.8</v>
      </c>
      <c r="E20" s="20">
        <v>460</v>
      </c>
      <c r="F20" s="21">
        <v>9315.1</v>
      </c>
      <c r="G20" s="19">
        <f t="shared" si="2"/>
        <v>9775.1</v>
      </c>
      <c r="H20" s="20">
        <v>472.3</v>
      </c>
      <c r="I20" s="21">
        <v>11112.2</v>
      </c>
      <c r="J20" s="19">
        <f t="shared" si="3"/>
        <v>11584.5</v>
      </c>
      <c r="K20" s="20">
        <v>500.4</v>
      </c>
      <c r="L20" s="21">
        <v>9465.2</v>
      </c>
      <c r="M20" s="19">
        <f t="shared" si="4"/>
        <v>9965.6</v>
      </c>
      <c r="N20" s="26">
        <f t="shared" si="5"/>
        <v>1862</v>
      </c>
      <c r="O20" s="21">
        <f t="shared" si="0"/>
        <v>42145</v>
      </c>
      <c r="P20" s="34">
        <f t="shared" si="0"/>
        <v>44007</v>
      </c>
    </row>
    <row r="21" spans="1:16" ht="17.25" customHeight="1">
      <c r="A21" s="10" t="s">
        <v>24</v>
      </c>
      <c r="B21" s="20">
        <v>3573.2</v>
      </c>
      <c r="C21" s="21">
        <v>1539.4</v>
      </c>
      <c r="D21" s="19">
        <f t="shared" si="1"/>
        <v>5112.6</v>
      </c>
      <c r="E21" s="20">
        <v>3353.4</v>
      </c>
      <c r="F21" s="21">
        <v>1842.1</v>
      </c>
      <c r="G21" s="19">
        <f t="shared" si="2"/>
        <v>5195.5</v>
      </c>
      <c r="H21" s="20">
        <v>3710.2</v>
      </c>
      <c r="I21" s="21">
        <v>2093.9</v>
      </c>
      <c r="J21" s="19">
        <f t="shared" si="3"/>
        <v>5804.1</v>
      </c>
      <c r="K21" s="20">
        <v>3876.1</v>
      </c>
      <c r="L21" s="21">
        <v>2300.7</v>
      </c>
      <c r="M21" s="19">
        <f t="shared" si="4"/>
        <v>6176.799999999999</v>
      </c>
      <c r="N21" s="26">
        <f t="shared" si="5"/>
        <v>14512.9</v>
      </c>
      <c r="O21" s="21">
        <f t="shared" si="0"/>
        <v>7776.099999999999</v>
      </c>
      <c r="P21" s="34">
        <f t="shared" si="0"/>
        <v>22289</v>
      </c>
    </row>
    <row r="22" spans="1:16" ht="17.25" customHeight="1">
      <c r="A22" s="10" t="s">
        <v>25</v>
      </c>
      <c r="B22" s="20">
        <v>2314.7</v>
      </c>
      <c r="C22" s="21">
        <v>79</v>
      </c>
      <c r="D22" s="19">
        <f t="shared" si="1"/>
        <v>2393.7</v>
      </c>
      <c r="E22" s="20">
        <v>2377</v>
      </c>
      <c r="F22" s="21">
        <v>82.6</v>
      </c>
      <c r="G22" s="19">
        <f t="shared" si="2"/>
        <v>2459.6</v>
      </c>
      <c r="H22" s="20">
        <v>2561.4</v>
      </c>
      <c r="I22" s="21">
        <v>11.8</v>
      </c>
      <c r="J22" s="19">
        <f t="shared" si="3"/>
        <v>2573.2000000000003</v>
      </c>
      <c r="K22" s="20">
        <v>2411.7</v>
      </c>
      <c r="L22" s="21">
        <v>34.6</v>
      </c>
      <c r="M22" s="19">
        <f t="shared" si="4"/>
        <v>2446.2999999999997</v>
      </c>
      <c r="N22" s="26">
        <f t="shared" si="5"/>
        <v>9664.8</v>
      </c>
      <c r="O22" s="21">
        <f t="shared" si="5"/>
        <v>208</v>
      </c>
      <c r="P22" s="34">
        <f t="shared" si="5"/>
        <v>9872.8</v>
      </c>
    </row>
    <row r="23" spans="1:16" ht="17.25" customHeight="1" thickBot="1">
      <c r="A23" s="10" t="s">
        <v>26</v>
      </c>
      <c r="B23" s="20">
        <v>27.4</v>
      </c>
      <c r="C23" s="21">
        <v>1892.8</v>
      </c>
      <c r="D23" s="19">
        <f t="shared" si="1"/>
        <v>1920.2</v>
      </c>
      <c r="E23" s="20">
        <v>16.4</v>
      </c>
      <c r="F23" s="21">
        <v>2067</v>
      </c>
      <c r="G23" s="19">
        <f t="shared" si="2"/>
        <v>2083.4</v>
      </c>
      <c r="H23" s="20">
        <v>19.7</v>
      </c>
      <c r="I23" s="21">
        <v>1859.4</v>
      </c>
      <c r="J23" s="19">
        <f t="shared" si="3"/>
        <v>1879.1000000000001</v>
      </c>
      <c r="K23" s="20">
        <v>37.2</v>
      </c>
      <c r="L23" s="21">
        <v>1784.2</v>
      </c>
      <c r="M23" s="19">
        <f t="shared" si="4"/>
        <v>1821.4</v>
      </c>
      <c r="N23" s="26">
        <f t="shared" si="5"/>
        <v>100.7</v>
      </c>
      <c r="O23" s="21">
        <f t="shared" si="5"/>
        <v>7603.400000000001</v>
      </c>
      <c r="P23" s="34">
        <f t="shared" si="5"/>
        <v>7704.1</v>
      </c>
    </row>
    <row r="24" spans="1:16" ht="17.25" customHeight="1" thickBot="1">
      <c r="A24" s="31" t="s">
        <v>44</v>
      </c>
      <c r="B24" s="27">
        <f>SUM(B25:B26)</f>
        <v>90.8</v>
      </c>
      <c r="C24" s="27">
        <f>SUM(C25:C26)</f>
        <v>3446.7</v>
      </c>
      <c r="D24" s="29">
        <f t="shared" si="1"/>
        <v>3537.5</v>
      </c>
      <c r="E24" s="28">
        <f>SUM(E25:E26)</f>
        <v>95.6</v>
      </c>
      <c r="F24" s="28">
        <f>SUM(F25:F26)</f>
        <v>3456.3</v>
      </c>
      <c r="G24" s="29">
        <f t="shared" si="2"/>
        <v>3551.9</v>
      </c>
      <c r="H24" s="28">
        <f>SUM(H25:H26)</f>
        <v>211</v>
      </c>
      <c r="I24" s="28">
        <f>SUM(I25:I26)</f>
        <v>3497</v>
      </c>
      <c r="J24" s="29">
        <f t="shared" si="3"/>
        <v>3708</v>
      </c>
      <c r="K24" s="28">
        <f>SUM(K25:K26)</f>
        <v>198.5</v>
      </c>
      <c r="L24" s="28">
        <f>SUM(L25:L26)</f>
        <v>3560</v>
      </c>
      <c r="M24" s="29">
        <f t="shared" si="4"/>
        <v>3758.5</v>
      </c>
      <c r="N24" s="30">
        <f t="shared" si="5"/>
        <v>595.9</v>
      </c>
      <c r="O24" s="35">
        <f t="shared" si="5"/>
        <v>13960</v>
      </c>
      <c r="P24" s="33">
        <f t="shared" si="5"/>
        <v>14555.9</v>
      </c>
    </row>
    <row r="25" spans="1:16" ht="17.25" customHeight="1">
      <c r="A25" s="10" t="s">
        <v>28</v>
      </c>
      <c r="B25" s="20">
        <v>60.8</v>
      </c>
      <c r="C25" s="21">
        <v>1885.1</v>
      </c>
      <c r="D25" s="19">
        <f t="shared" si="1"/>
        <v>1945.8999999999999</v>
      </c>
      <c r="E25" s="20">
        <v>65</v>
      </c>
      <c r="F25" s="21">
        <v>1893.5</v>
      </c>
      <c r="G25" s="19">
        <f t="shared" si="2"/>
        <v>1958.5</v>
      </c>
      <c r="H25" s="20">
        <v>61.6</v>
      </c>
      <c r="I25" s="21">
        <v>1899.6</v>
      </c>
      <c r="J25" s="19">
        <f t="shared" si="3"/>
        <v>1961.1999999999998</v>
      </c>
      <c r="K25" s="20">
        <v>67.4</v>
      </c>
      <c r="L25" s="21">
        <v>1933</v>
      </c>
      <c r="M25" s="19">
        <f t="shared" si="4"/>
        <v>2000.4</v>
      </c>
      <c r="N25" s="26">
        <f t="shared" si="5"/>
        <v>254.8</v>
      </c>
      <c r="O25" s="21">
        <f t="shared" si="5"/>
        <v>7611.2</v>
      </c>
      <c r="P25" s="34">
        <f t="shared" si="5"/>
        <v>7866</v>
      </c>
    </row>
    <row r="26" spans="1:16" ht="17.25" customHeight="1">
      <c r="A26" s="10" t="s">
        <v>29</v>
      </c>
      <c r="B26" s="20">
        <v>30</v>
      </c>
      <c r="C26" s="21">
        <v>1561.6</v>
      </c>
      <c r="D26" s="19">
        <f t="shared" si="1"/>
        <v>1591.6</v>
      </c>
      <c r="E26" s="20">
        <v>30.6</v>
      </c>
      <c r="F26" s="21">
        <v>1562.8</v>
      </c>
      <c r="G26" s="19">
        <f t="shared" si="2"/>
        <v>1593.3999999999999</v>
      </c>
      <c r="H26" s="20">
        <v>149.4</v>
      </c>
      <c r="I26" s="21">
        <v>1597.4</v>
      </c>
      <c r="J26" s="19">
        <f t="shared" si="3"/>
        <v>1746.8000000000002</v>
      </c>
      <c r="K26" s="20">
        <v>131.1</v>
      </c>
      <c r="L26" s="21">
        <v>1627</v>
      </c>
      <c r="M26" s="19">
        <f t="shared" si="4"/>
        <v>1758.1</v>
      </c>
      <c r="N26" s="26">
        <f t="shared" si="5"/>
        <v>341.1</v>
      </c>
      <c r="O26" s="21">
        <f t="shared" si="5"/>
        <v>6348.799999999999</v>
      </c>
      <c r="P26" s="34">
        <f t="shared" si="5"/>
        <v>6689.9</v>
      </c>
    </row>
    <row r="27" spans="1:16" ht="17.25" customHeight="1" thickBot="1">
      <c r="A27" s="10" t="s">
        <v>30</v>
      </c>
      <c r="B27" s="20">
        <v>10772.3</v>
      </c>
      <c r="C27" s="22"/>
      <c r="D27" s="19">
        <f t="shared" si="1"/>
        <v>10772.3</v>
      </c>
      <c r="E27" s="20">
        <v>10062.3</v>
      </c>
      <c r="F27" s="22"/>
      <c r="G27" s="19">
        <f t="shared" si="2"/>
        <v>10062.3</v>
      </c>
      <c r="H27" s="20">
        <v>9934.3</v>
      </c>
      <c r="I27" s="22"/>
      <c r="J27" s="19">
        <f t="shared" si="3"/>
        <v>9934.3</v>
      </c>
      <c r="K27" s="20">
        <v>9156.4</v>
      </c>
      <c r="L27" s="22"/>
      <c r="M27" s="19">
        <f t="shared" si="4"/>
        <v>9156.4</v>
      </c>
      <c r="N27" s="26">
        <f t="shared" si="5"/>
        <v>39925.299999999996</v>
      </c>
      <c r="O27" s="21">
        <f t="shared" si="5"/>
        <v>0</v>
      </c>
      <c r="P27" s="34">
        <f t="shared" si="5"/>
        <v>39925.299999999996</v>
      </c>
    </row>
    <row r="28" spans="1:16" ht="17.25" customHeight="1" thickBot="1">
      <c r="A28" s="31" t="s">
        <v>31</v>
      </c>
      <c r="B28" s="27">
        <f>SUM(B29:B31)</f>
        <v>192.3</v>
      </c>
      <c r="C28" s="27">
        <f>SUM(C29:C31)</f>
        <v>2856</v>
      </c>
      <c r="D28" s="29">
        <f t="shared" si="1"/>
        <v>3048.3</v>
      </c>
      <c r="E28" s="28">
        <f>SUM(E29:E31)</f>
        <v>164.5</v>
      </c>
      <c r="F28" s="28">
        <f>SUM(F29:F31)</f>
        <v>2776.8</v>
      </c>
      <c r="G28" s="29">
        <f t="shared" si="2"/>
        <v>2941.3</v>
      </c>
      <c r="H28" s="28">
        <f>SUM(H29:H31)</f>
        <v>187.6</v>
      </c>
      <c r="I28" s="28">
        <f>SUM(I29:I31)</f>
        <v>2878.3</v>
      </c>
      <c r="J28" s="29">
        <f t="shared" si="3"/>
        <v>3065.9</v>
      </c>
      <c r="K28" s="28">
        <f>SUM(K29:K31)</f>
        <v>240.4</v>
      </c>
      <c r="L28" s="28">
        <f>SUM(L29:L31)</f>
        <v>3289.7</v>
      </c>
      <c r="M28" s="29">
        <f t="shared" si="4"/>
        <v>3530.1</v>
      </c>
      <c r="N28" s="30">
        <f t="shared" si="5"/>
        <v>784.8</v>
      </c>
      <c r="O28" s="35">
        <f t="shared" si="5"/>
        <v>11800.8</v>
      </c>
      <c r="P28" s="33">
        <f t="shared" si="5"/>
        <v>12585.6</v>
      </c>
    </row>
    <row r="29" spans="1:16" ht="17.25" customHeight="1">
      <c r="A29" s="10" t="s">
        <v>32</v>
      </c>
      <c r="B29" s="23"/>
      <c r="C29" s="21">
        <v>584.5</v>
      </c>
      <c r="D29" s="19">
        <f t="shared" si="1"/>
        <v>584.5</v>
      </c>
      <c r="E29" s="23"/>
      <c r="F29" s="21">
        <v>685.1</v>
      </c>
      <c r="G29" s="19">
        <f t="shared" si="2"/>
        <v>685.1</v>
      </c>
      <c r="H29" s="23"/>
      <c r="I29" s="21">
        <v>753.1</v>
      </c>
      <c r="J29" s="19">
        <f t="shared" si="3"/>
        <v>753.1</v>
      </c>
      <c r="K29" s="23"/>
      <c r="L29" s="21">
        <v>667.3</v>
      </c>
      <c r="M29" s="19">
        <f t="shared" si="4"/>
        <v>667.3</v>
      </c>
      <c r="N29" s="26">
        <f t="shared" si="5"/>
        <v>0</v>
      </c>
      <c r="O29" s="21">
        <f t="shared" si="5"/>
        <v>2690</v>
      </c>
      <c r="P29" s="34">
        <f t="shared" si="5"/>
        <v>2690</v>
      </c>
    </row>
    <row r="30" spans="1:16" ht="17.25" customHeight="1">
      <c r="A30" s="10" t="s">
        <v>33</v>
      </c>
      <c r="B30" s="20">
        <v>192.3</v>
      </c>
      <c r="C30" s="21">
        <v>1017</v>
      </c>
      <c r="D30" s="19">
        <f t="shared" si="1"/>
        <v>1209.3</v>
      </c>
      <c r="E30" s="20">
        <v>164.5</v>
      </c>
      <c r="F30" s="21">
        <v>870.1</v>
      </c>
      <c r="G30" s="19">
        <f t="shared" si="2"/>
        <v>1034.6</v>
      </c>
      <c r="H30" s="20">
        <v>187.6</v>
      </c>
      <c r="I30" s="21">
        <v>991.9</v>
      </c>
      <c r="J30" s="19">
        <f t="shared" si="3"/>
        <v>1179.5</v>
      </c>
      <c r="K30" s="20">
        <v>240.4</v>
      </c>
      <c r="L30" s="21">
        <v>1271</v>
      </c>
      <c r="M30" s="19">
        <f t="shared" si="4"/>
        <v>1511.4</v>
      </c>
      <c r="N30" s="26">
        <f t="shared" si="5"/>
        <v>784.8</v>
      </c>
      <c r="O30" s="21">
        <f t="shared" si="5"/>
        <v>4150</v>
      </c>
      <c r="P30" s="34">
        <f t="shared" si="5"/>
        <v>4934.799999999999</v>
      </c>
    </row>
    <row r="31" spans="1:16" ht="17.25" customHeight="1" thickBot="1">
      <c r="A31" s="11" t="s">
        <v>34</v>
      </c>
      <c r="B31" s="24"/>
      <c r="C31" s="25">
        <v>1254.5</v>
      </c>
      <c r="D31" s="40">
        <f t="shared" si="1"/>
        <v>1254.5</v>
      </c>
      <c r="E31" s="24"/>
      <c r="F31" s="25">
        <v>1221.6</v>
      </c>
      <c r="G31" s="40">
        <f t="shared" si="2"/>
        <v>1221.6</v>
      </c>
      <c r="H31" s="24"/>
      <c r="I31" s="25">
        <v>1133.3</v>
      </c>
      <c r="J31" s="40">
        <f t="shared" si="3"/>
        <v>1133.3</v>
      </c>
      <c r="K31" s="24"/>
      <c r="L31" s="25">
        <v>1351.4</v>
      </c>
      <c r="M31" s="40">
        <f t="shared" si="4"/>
        <v>1351.4</v>
      </c>
      <c r="N31" s="41">
        <f t="shared" si="5"/>
        <v>0</v>
      </c>
      <c r="O31" s="25">
        <f t="shared" si="5"/>
        <v>4960.799999999999</v>
      </c>
      <c r="P31" s="42">
        <f t="shared" si="5"/>
        <v>4960.799999999999</v>
      </c>
    </row>
    <row r="32" spans="1:16" s="4" customFormat="1" ht="15" customHeight="1" thickBot="1">
      <c r="A32" s="39" t="s">
        <v>35</v>
      </c>
      <c r="B32" s="43">
        <f>B6+B7+B11+B14+B15+B16+B17+B18+B19+B20+B21+B22+B23+B24+B27+B28</f>
        <v>35622.600000000006</v>
      </c>
      <c r="C32" s="44">
        <f aca="true" t="shared" si="6" ref="C32:P32">C6+C7+C11+C14+C15+C16+C17+C18+C19+C20+C21+C22+C23+C24+C27+C28</f>
        <v>66607.6</v>
      </c>
      <c r="D32" s="44">
        <f t="shared" si="6"/>
        <v>102230.20000000001</v>
      </c>
      <c r="E32" s="44">
        <f t="shared" si="6"/>
        <v>35088.100000000006</v>
      </c>
      <c r="F32" s="44">
        <f t="shared" si="6"/>
        <v>60828.4</v>
      </c>
      <c r="G32" s="44">
        <f t="shared" si="6"/>
        <v>95916.50000000001</v>
      </c>
      <c r="H32" s="44">
        <f t="shared" si="6"/>
        <v>35987.6</v>
      </c>
      <c r="I32" s="44">
        <f t="shared" si="6"/>
        <v>59904.5</v>
      </c>
      <c r="J32" s="44">
        <f t="shared" si="6"/>
        <v>95892.1</v>
      </c>
      <c r="K32" s="44">
        <f t="shared" si="6"/>
        <v>36933.6</v>
      </c>
      <c r="L32" s="44">
        <f t="shared" si="6"/>
        <v>59646.99999999999</v>
      </c>
      <c r="M32" s="44">
        <f t="shared" si="6"/>
        <v>96580.6</v>
      </c>
      <c r="N32" s="44">
        <f t="shared" si="6"/>
        <v>143631.9</v>
      </c>
      <c r="O32" s="45">
        <f t="shared" si="6"/>
        <v>246987.5</v>
      </c>
      <c r="P32" s="46">
        <f t="shared" si="6"/>
        <v>390619.39999999997</v>
      </c>
    </row>
    <row r="33" ht="15" customHeight="1">
      <c r="A33"/>
    </row>
    <row r="34" spans="1:16" ht="57" customHeight="1" thickBot="1">
      <c r="A34" s="81" t="s">
        <v>103</v>
      </c>
      <c r="B34" s="90"/>
      <c r="C34" s="90"/>
      <c r="D34" s="90"/>
      <c r="E34" s="90"/>
      <c r="F34" s="90"/>
      <c r="G34" s="90"/>
      <c r="H34" s="90"/>
      <c r="I34" s="90"/>
      <c r="J34" s="90"/>
      <c r="K34" s="90"/>
      <c r="L34" s="90"/>
      <c r="M34" s="90"/>
      <c r="N34" s="90"/>
      <c r="O34" s="90"/>
      <c r="P34" s="90"/>
    </row>
    <row r="35" spans="1:16" ht="13.5" thickBot="1" thickTop="1">
      <c r="A35" s="82" t="s">
        <v>1</v>
      </c>
      <c r="B35" s="84" t="s">
        <v>2</v>
      </c>
      <c r="C35" s="85"/>
      <c r="D35" s="86"/>
      <c r="E35" s="84" t="s">
        <v>3</v>
      </c>
      <c r="F35" s="85"/>
      <c r="G35" s="86"/>
      <c r="H35" s="84" t="s">
        <v>4</v>
      </c>
      <c r="I35" s="85"/>
      <c r="J35" s="86"/>
      <c r="K35" s="84" t="s">
        <v>5</v>
      </c>
      <c r="L35" s="85"/>
      <c r="M35" s="86"/>
      <c r="N35" s="84" t="s">
        <v>61</v>
      </c>
      <c r="O35" s="87"/>
      <c r="P35" s="86"/>
    </row>
    <row r="36" spans="1:16" ht="12.75" thickBot="1">
      <c r="A36" s="83"/>
      <c r="B36" s="13" t="s">
        <v>6</v>
      </c>
      <c r="C36" s="14" t="s">
        <v>7</v>
      </c>
      <c r="D36" s="15" t="s">
        <v>8</v>
      </c>
      <c r="E36" s="13" t="s">
        <v>6</v>
      </c>
      <c r="F36" s="14" t="s">
        <v>7</v>
      </c>
      <c r="G36" s="15" t="s">
        <v>8</v>
      </c>
      <c r="H36" s="13" t="s">
        <v>6</v>
      </c>
      <c r="I36" s="14" t="s">
        <v>7</v>
      </c>
      <c r="J36" s="15" t="s">
        <v>8</v>
      </c>
      <c r="K36" s="13" t="s">
        <v>6</v>
      </c>
      <c r="L36" s="14" t="s">
        <v>7</v>
      </c>
      <c r="M36" s="15" t="s">
        <v>8</v>
      </c>
      <c r="N36" s="36" t="s">
        <v>6</v>
      </c>
      <c r="O36" s="38" t="s">
        <v>7</v>
      </c>
      <c r="P36" s="37" t="s">
        <v>8</v>
      </c>
    </row>
    <row r="37" spans="1:16" ht="17.25" customHeight="1" thickBot="1" thickTop="1">
      <c r="A37" s="16" t="s">
        <v>9</v>
      </c>
      <c r="B37" s="17">
        <v>14.2</v>
      </c>
      <c r="C37" s="18">
        <v>19508.1</v>
      </c>
      <c r="D37" s="19">
        <f>SUM(B37:C37)</f>
        <v>19522.3</v>
      </c>
      <c r="E37" s="17">
        <v>12.8</v>
      </c>
      <c r="F37" s="18">
        <v>16107.7</v>
      </c>
      <c r="G37" s="19">
        <f>SUM(E37:F37)</f>
        <v>16120.5</v>
      </c>
      <c r="H37" s="17">
        <v>12.5</v>
      </c>
      <c r="I37" s="18">
        <v>16851.9</v>
      </c>
      <c r="J37" s="19">
        <f>SUM(H37:I37)</f>
        <v>16864.4</v>
      </c>
      <c r="K37" s="17">
        <v>13</v>
      </c>
      <c r="L37" s="18">
        <v>16731.8</v>
      </c>
      <c r="M37" s="19">
        <f>SUM(K37:L37)</f>
        <v>16744.8</v>
      </c>
      <c r="N37" s="26">
        <f aca="true" t="shared" si="7" ref="N37:P39">B37+E37+H37+K37</f>
        <v>52.5</v>
      </c>
      <c r="O37" s="18">
        <f t="shared" si="7"/>
        <v>69199.5</v>
      </c>
      <c r="P37" s="32">
        <f t="shared" si="7"/>
        <v>69252</v>
      </c>
    </row>
    <row r="38" spans="1:16" ht="17.25" customHeight="1" thickBot="1">
      <c r="A38" s="31" t="s">
        <v>10</v>
      </c>
      <c r="B38" s="27">
        <f>SUM(B39:B41)</f>
        <v>11451</v>
      </c>
      <c r="C38" s="28">
        <f>SUM(C39:C41)</f>
        <v>1645.1999999999998</v>
      </c>
      <c r="D38" s="29">
        <f aca="true" t="shared" si="8" ref="D38:D62">SUM(B38:C38)</f>
        <v>13096.2</v>
      </c>
      <c r="E38" s="28">
        <f>SUM(E39:E41)</f>
        <v>11464.4</v>
      </c>
      <c r="F38" s="28">
        <f>SUM(F39:F41)</f>
        <v>1758.1</v>
      </c>
      <c r="G38" s="29">
        <f aca="true" t="shared" si="9" ref="G38:G62">SUM(E38:F38)</f>
        <v>13222.5</v>
      </c>
      <c r="H38" s="28">
        <f>SUM(H39:H41)</f>
        <v>11347.4</v>
      </c>
      <c r="I38" s="28">
        <f>SUM(I39:I41)</f>
        <v>2324.6</v>
      </c>
      <c r="J38" s="29">
        <f aca="true" t="shared" si="10" ref="J38:J62">SUM(H38:I38)</f>
        <v>13672</v>
      </c>
      <c r="K38" s="28">
        <f>SUM(K39:K41)</f>
        <v>14380.2</v>
      </c>
      <c r="L38" s="28">
        <f>SUM(L39:L41)</f>
        <v>3055.8999999999996</v>
      </c>
      <c r="M38" s="29">
        <f aca="true" t="shared" si="11" ref="M38:M62">SUM(K38:L38)</f>
        <v>17436.1</v>
      </c>
      <c r="N38" s="30">
        <f t="shared" si="7"/>
        <v>48643</v>
      </c>
      <c r="O38" s="35">
        <f t="shared" si="7"/>
        <v>8783.8</v>
      </c>
      <c r="P38" s="33">
        <f t="shared" si="7"/>
        <v>57426.799999999996</v>
      </c>
    </row>
    <row r="39" spans="1:16" ht="17.25" customHeight="1">
      <c r="A39" s="9" t="s">
        <v>11</v>
      </c>
      <c r="B39" s="20">
        <v>6360.5</v>
      </c>
      <c r="C39" s="21">
        <v>900.6</v>
      </c>
      <c r="D39" s="19">
        <f t="shared" si="8"/>
        <v>7261.1</v>
      </c>
      <c r="E39" s="20">
        <v>6426.5</v>
      </c>
      <c r="F39" s="21">
        <v>975.4</v>
      </c>
      <c r="G39" s="19">
        <f t="shared" si="9"/>
        <v>7401.9</v>
      </c>
      <c r="H39" s="20">
        <v>7828.4</v>
      </c>
      <c r="I39" s="21">
        <v>1384.4</v>
      </c>
      <c r="J39" s="19">
        <f t="shared" si="10"/>
        <v>9212.8</v>
      </c>
      <c r="K39" s="20">
        <v>8438.6</v>
      </c>
      <c r="L39" s="21">
        <v>1462.6</v>
      </c>
      <c r="M39" s="19">
        <f t="shared" si="11"/>
        <v>9901.2</v>
      </c>
      <c r="N39" s="26">
        <f t="shared" si="7"/>
        <v>29054</v>
      </c>
      <c r="O39" s="21">
        <f t="shared" si="7"/>
        <v>4723</v>
      </c>
      <c r="P39" s="34">
        <f t="shared" si="7"/>
        <v>33777</v>
      </c>
    </row>
    <row r="40" spans="1:16" ht="17.25" customHeight="1">
      <c r="A40" s="10" t="s">
        <v>12</v>
      </c>
      <c r="B40" s="20">
        <v>5020.9</v>
      </c>
      <c r="C40" s="21">
        <v>662</v>
      </c>
      <c r="D40" s="19">
        <f t="shared" si="8"/>
        <v>5682.9</v>
      </c>
      <c r="E40" s="20">
        <v>4950.6</v>
      </c>
      <c r="F40" s="21">
        <v>685.2</v>
      </c>
      <c r="G40" s="19">
        <f t="shared" si="9"/>
        <v>5635.8</v>
      </c>
      <c r="H40" s="20">
        <v>3440.4</v>
      </c>
      <c r="I40" s="21">
        <v>850</v>
      </c>
      <c r="J40" s="19">
        <f t="shared" si="10"/>
        <v>4290.4</v>
      </c>
      <c r="K40" s="20">
        <v>5826.1</v>
      </c>
      <c r="L40" s="21">
        <v>1413.8</v>
      </c>
      <c r="M40" s="19">
        <f t="shared" si="11"/>
        <v>7239.900000000001</v>
      </c>
      <c r="N40" s="26">
        <f aca="true" t="shared" si="12" ref="N40:N62">B40+E40+H40+K40</f>
        <v>19238</v>
      </c>
      <c r="O40" s="21">
        <f aca="true" t="shared" si="13" ref="O40:O62">C40+F40+I40+L40</f>
        <v>3611</v>
      </c>
      <c r="P40" s="34">
        <f aca="true" t="shared" si="14" ref="P40:P62">D40+G40+J40+M40</f>
        <v>22849</v>
      </c>
    </row>
    <row r="41" spans="1:16" ht="17.25" customHeight="1" thickBot="1">
      <c r="A41" s="10" t="s">
        <v>13</v>
      </c>
      <c r="B41" s="20">
        <v>69.6</v>
      </c>
      <c r="C41" s="21">
        <v>82.6</v>
      </c>
      <c r="D41" s="19">
        <f t="shared" si="8"/>
        <v>152.2</v>
      </c>
      <c r="E41" s="20">
        <v>87.3</v>
      </c>
      <c r="F41" s="21">
        <v>97.5</v>
      </c>
      <c r="G41" s="19">
        <f t="shared" si="9"/>
        <v>184.8</v>
      </c>
      <c r="H41" s="20">
        <v>78.6</v>
      </c>
      <c r="I41" s="21">
        <v>90.2</v>
      </c>
      <c r="J41" s="19">
        <f t="shared" si="10"/>
        <v>168.8</v>
      </c>
      <c r="K41" s="20">
        <v>115.5</v>
      </c>
      <c r="L41" s="21">
        <v>179.5</v>
      </c>
      <c r="M41" s="19">
        <f t="shared" si="11"/>
        <v>295</v>
      </c>
      <c r="N41" s="26">
        <f t="shared" si="12"/>
        <v>351</v>
      </c>
      <c r="O41" s="21">
        <f t="shared" si="13"/>
        <v>449.8</v>
      </c>
      <c r="P41" s="34">
        <f t="shared" si="14"/>
        <v>800.8</v>
      </c>
    </row>
    <row r="42" spans="1:16" ht="17.25" customHeight="1" thickBot="1">
      <c r="A42" s="31" t="s">
        <v>14</v>
      </c>
      <c r="B42" s="27">
        <f>SUM(B43:B44)</f>
        <v>2673.3999999999996</v>
      </c>
      <c r="C42" s="27">
        <f>SUM(C43:C44)</f>
        <v>14787.9</v>
      </c>
      <c r="D42" s="29">
        <f t="shared" si="8"/>
        <v>17461.3</v>
      </c>
      <c r="E42" s="28">
        <f>SUM(E43:E44)</f>
        <v>2830.3</v>
      </c>
      <c r="F42" s="28">
        <f>SUM(F43:F44)</f>
        <v>14261.5</v>
      </c>
      <c r="G42" s="29">
        <f t="shared" si="9"/>
        <v>17091.8</v>
      </c>
      <c r="H42" s="28">
        <f>SUM(H43:H44)</f>
        <v>2869</v>
      </c>
      <c r="I42" s="28">
        <f>SUM(I43:I44)</f>
        <v>20926.600000000002</v>
      </c>
      <c r="J42" s="29">
        <f t="shared" si="10"/>
        <v>23795.600000000002</v>
      </c>
      <c r="K42" s="28">
        <f>SUM(K43:K44)</f>
        <v>2929.3</v>
      </c>
      <c r="L42" s="28">
        <f>SUM(L43:L44)</f>
        <v>22373</v>
      </c>
      <c r="M42" s="29">
        <f t="shared" si="11"/>
        <v>25302.3</v>
      </c>
      <c r="N42" s="30">
        <f t="shared" si="12"/>
        <v>11302</v>
      </c>
      <c r="O42" s="35">
        <f t="shared" si="13"/>
        <v>72349</v>
      </c>
      <c r="P42" s="33">
        <f t="shared" si="14"/>
        <v>83651</v>
      </c>
    </row>
    <row r="43" spans="1:16" ht="17.25" customHeight="1">
      <c r="A43" s="10" t="s">
        <v>15</v>
      </c>
      <c r="B43" s="20">
        <v>534.8</v>
      </c>
      <c r="C43" s="21">
        <v>427.5</v>
      </c>
      <c r="D43" s="19">
        <f t="shared" si="8"/>
        <v>962.3</v>
      </c>
      <c r="E43" s="20">
        <v>672.5</v>
      </c>
      <c r="F43" s="21">
        <v>447.6</v>
      </c>
      <c r="G43" s="19">
        <f t="shared" si="9"/>
        <v>1120.1</v>
      </c>
      <c r="H43" s="20">
        <v>678.7</v>
      </c>
      <c r="I43" s="21">
        <v>448.9</v>
      </c>
      <c r="J43" s="19">
        <f t="shared" si="10"/>
        <v>1127.6</v>
      </c>
      <c r="K43" s="20">
        <v>694</v>
      </c>
      <c r="L43" s="21">
        <v>351</v>
      </c>
      <c r="M43" s="19">
        <f t="shared" si="11"/>
        <v>1045</v>
      </c>
      <c r="N43" s="26">
        <f t="shared" si="12"/>
        <v>2580</v>
      </c>
      <c r="O43" s="21">
        <f t="shared" si="13"/>
        <v>1675</v>
      </c>
      <c r="P43" s="34">
        <f t="shared" si="14"/>
        <v>4255</v>
      </c>
    </row>
    <row r="44" spans="1:16" ht="17.25" customHeight="1">
      <c r="A44" s="10" t="s">
        <v>16</v>
      </c>
      <c r="B44" s="20">
        <v>2138.6</v>
      </c>
      <c r="C44" s="21">
        <v>14360.4</v>
      </c>
      <c r="D44" s="19">
        <f t="shared" si="8"/>
        <v>16499</v>
      </c>
      <c r="E44" s="20">
        <v>2157.8</v>
      </c>
      <c r="F44" s="21">
        <v>13813.9</v>
      </c>
      <c r="G44" s="19">
        <f t="shared" si="9"/>
        <v>15971.7</v>
      </c>
      <c r="H44" s="20">
        <v>2190.3</v>
      </c>
      <c r="I44" s="21">
        <v>20477.7</v>
      </c>
      <c r="J44" s="19">
        <f t="shared" si="10"/>
        <v>22668</v>
      </c>
      <c r="K44" s="20">
        <v>2235.3</v>
      </c>
      <c r="L44" s="21">
        <v>22022</v>
      </c>
      <c r="M44" s="19">
        <f t="shared" si="11"/>
        <v>24257.3</v>
      </c>
      <c r="N44" s="26">
        <f t="shared" si="12"/>
        <v>8722</v>
      </c>
      <c r="O44" s="21">
        <f t="shared" si="13"/>
        <v>70674</v>
      </c>
      <c r="P44" s="34">
        <f t="shared" si="14"/>
        <v>79396</v>
      </c>
    </row>
    <row r="45" spans="1:16" ht="17.25" customHeight="1">
      <c r="A45" s="10" t="s">
        <v>17</v>
      </c>
      <c r="B45" s="20">
        <v>1431.1</v>
      </c>
      <c r="C45" s="21">
        <v>135.5</v>
      </c>
      <c r="D45" s="19">
        <f t="shared" si="8"/>
        <v>1566.6</v>
      </c>
      <c r="E45" s="20">
        <v>1432.6</v>
      </c>
      <c r="F45" s="21">
        <v>202.3</v>
      </c>
      <c r="G45" s="19">
        <f t="shared" si="9"/>
        <v>1634.8999999999999</v>
      </c>
      <c r="H45" s="20">
        <v>1461.3</v>
      </c>
      <c r="I45" s="21">
        <v>327.3</v>
      </c>
      <c r="J45" s="19">
        <f t="shared" si="10"/>
        <v>1788.6</v>
      </c>
      <c r="K45" s="20">
        <v>1470</v>
      </c>
      <c r="L45" s="21">
        <v>414.9</v>
      </c>
      <c r="M45" s="19">
        <f t="shared" si="11"/>
        <v>1884.9</v>
      </c>
      <c r="N45" s="26">
        <f t="shared" si="12"/>
        <v>5795</v>
      </c>
      <c r="O45" s="21">
        <f t="shared" si="13"/>
        <v>1080</v>
      </c>
      <c r="P45" s="34">
        <f t="shared" si="14"/>
        <v>6875</v>
      </c>
    </row>
    <row r="46" spans="1:16" ht="17.25" customHeight="1">
      <c r="A46" s="10" t="s">
        <v>18</v>
      </c>
      <c r="B46" s="20">
        <v>411.2</v>
      </c>
      <c r="C46" s="22"/>
      <c r="D46" s="19">
        <f t="shared" si="8"/>
        <v>411.2</v>
      </c>
      <c r="E46" s="20">
        <v>447.1</v>
      </c>
      <c r="F46" s="22"/>
      <c r="G46" s="19">
        <f t="shared" si="9"/>
        <v>447.1</v>
      </c>
      <c r="H46" s="20">
        <v>465.1</v>
      </c>
      <c r="I46" s="22"/>
      <c r="J46" s="19">
        <f t="shared" si="10"/>
        <v>465.1</v>
      </c>
      <c r="K46" s="20">
        <v>465.2</v>
      </c>
      <c r="L46" s="22"/>
      <c r="M46" s="19">
        <f t="shared" si="11"/>
        <v>465.2</v>
      </c>
      <c r="N46" s="26">
        <f t="shared" si="12"/>
        <v>1788.6000000000001</v>
      </c>
      <c r="O46" s="21">
        <f t="shared" si="13"/>
        <v>0</v>
      </c>
      <c r="P46" s="34">
        <f t="shared" si="14"/>
        <v>1788.6000000000001</v>
      </c>
    </row>
    <row r="47" spans="1:16" ht="17.25" customHeight="1">
      <c r="A47" s="10" t="s">
        <v>19</v>
      </c>
      <c r="B47" s="20">
        <v>593.5</v>
      </c>
      <c r="C47" s="21">
        <v>4260.4</v>
      </c>
      <c r="D47" s="19">
        <f t="shared" si="8"/>
        <v>4853.9</v>
      </c>
      <c r="E47" s="20">
        <v>595.1</v>
      </c>
      <c r="F47" s="21">
        <v>4001.6</v>
      </c>
      <c r="G47" s="19">
        <f t="shared" si="9"/>
        <v>4596.7</v>
      </c>
      <c r="H47" s="20">
        <v>581.8</v>
      </c>
      <c r="I47" s="21">
        <v>3598.1</v>
      </c>
      <c r="J47" s="19">
        <f t="shared" si="10"/>
        <v>4179.9</v>
      </c>
      <c r="K47" s="20">
        <v>641.6</v>
      </c>
      <c r="L47" s="21">
        <v>4229.9</v>
      </c>
      <c r="M47" s="19">
        <f t="shared" si="11"/>
        <v>4871.5</v>
      </c>
      <c r="N47" s="26">
        <f t="shared" si="12"/>
        <v>2412</v>
      </c>
      <c r="O47" s="21">
        <f t="shared" si="13"/>
        <v>16090</v>
      </c>
      <c r="P47" s="34">
        <f t="shared" si="14"/>
        <v>18502</v>
      </c>
    </row>
    <row r="48" spans="1:16" ht="17.25" customHeight="1">
      <c r="A48" s="10" t="s">
        <v>20</v>
      </c>
      <c r="B48" s="20">
        <v>862.7</v>
      </c>
      <c r="C48" s="21">
        <v>4398.8</v>
      </c>
      <c r="D48" s="19">
        <f t="shared" si="8"/>
        <v>5261.5</v>
      </c>
      <c r="E48" s="20">
        <v>864.6</v>
      </c>
      <c r="F48" s="21">
        <v>4211.9</v>
      </c>
      <c r="G48" s="19">
        <f t="shared" si="9"/>
        <v>5076.5</v>
      </c>
      <c r="H48" s="20">
        <v>878.1</v>
      </c>
      <c r="I48" s="21">
        <v>3236.2</v>
      </c>
      <c r="J48" s="19">
        <f t="shared" si="10"/>
        <v>4114.3</v>
      </c>
      <c r="K48" s="20">
        <v>1643.5</v>
      </c>
      <c r="L48" s="21">
        <v>3560.9</v>
      </c>
      <c r="M48" s="19">
        <f t="shared" si="11"/>
        <v>5204.4</v>
      </c>
      <c r="N48" s="26">
        <f t="shared" si="12"/>
        <v>4248.9</v>
      </c>
      <c r="O48" s="21">
        <f t="shared" si="13"/>
        <v>15407.800000000001</v>
      </c>
      <c r="P48" s="34">
        <f t="shared" si="14"/>
        <v>19656.699999999997</v>
      </c>
    </row>
    <row r="49" spans="1:16" ht="17.25" customHeight="1">
      <c r="A49" s="10" t="s">
        <v>21</v>
      </c>
      <c r="B49" s="20">
        <v>1704.9</v>
      </c>
      <c r="C49" s="21">
        <v>750</v>
      </c>
      <c r="D49" s="19">
        <f t="shared" si="8"/>
        <v>2454.9</v>
      </c>
      <c r="E49" s="20">
        <v>1619.3</v>
      </c>
      <c r="F49" s="21">
        <v>740</v>
      </c>
      <c r="G49" s="19">
        <f t="shared" si="9"/>
        <v>2359.3</v>
      </c>
      <c r="H49" s="20">
        <v>1323.2</v>
      </c>
      <c r="I49" s="21">
        <v>710</v>
      </c>
      <c r="J49" s="19">
        <f t="shared" si="10"/>
        <v>2033.2</v>
      </c>
      <c r="K49" s="20">
        <v>1202.9</v>
      </c>
      <c r="L49" s="21">
        <v>709</v>
      </c>
      <c r="M49" s="19">
        <f t="shared" si="11"/>
        <v>1911.9</v>
      </c>
      <c r="N49" s="26">
        <f t="shared" si="12"/>
        <v>5850.299999999999</v>
      </c>
      <c r="O49" s="21">
        <f t="shared" si="13"/>
        <v>2909</v>
      </c>
      <c r="P49" s="34">
        <f t="shared" si="14"/>
        <v>8759.300000000001</v>
      </c>
    </row>
    <row r="50" spans="1:16" ht="17.25" customHeight="1">
      <c r="A50" s="10" t="s">
        <v>22</v>
      </c>
      <c r="B50" s="20">
        <v>3944.3</v>
      </c>
      <c r="C50" s="22"/>
      <c r="D50" s="19">
        <f t="shared" si="8"/>
        <v>3944.3</v>
      </c>
      <c r="E50" s="20">
        <v>3955.6</v>
      </c>
      <c r="F50" s="22"/>
      <c r="G50" s="19">
        <f t="shared" si="9"/>
        <v>3955.6</v>
      </c>
      <c r="H50" s="20">
        <v>3998.1</v>
      </c>
      <c r="I50" s="22"/>
      <c r="J50" s="19">
        <f t="shared" si="10"/>
        <v>3998.1</v>
      </c>
      <c r="K50" s="20">
        <v>3990.6</v>
      </c>
      <c r="L50" s="22"/>
      <c r="M50" s="19">
        <f t="shared" si="11"/>
        <v>3990.6</v>
      </c>
      <c r="N50" s="26">
        <f t="shared" si="12"/>
        <v>15888.6</v>
      </c>
      <c r="O50" s="21">
        <f t="shared" si="13"/>
        <v>0</v>
      </c>
      <c r="P50" s="34">
        <f t="shared" si="14"/>
        <v>15888.6</v>
      </c>
    </row>
    <row r="51" spans="1:16" ht="17.25" customHeight="1">
      <c r="A51" s="10" t="s">
        <v>23</v>
      </c>
      <c r="B51" s="20">
        <v>456</v>
      </c>
      <c r="C51" s="21">
        <v>13391.4</v>
      </c>
      <c r="D51" s="19">
        <f t="shared" si="8"/>
        <v>13847.4</v>
      </c>
      <c r="E51" s="20">
        <v>488.6</v>
      </c>
      <c r="F51" s="21">
        <v>12917.2</v>
      </c>
      <c r="G51" s="19">
        <f t="shared" si="9"/>
        <v>13405.800000000001</v>
      </c>
      <c r="H51" s="20">
        <v>501.5</v>
      </c>
      <c r="I51" s="21">
        <v>12564.4</v>
      </c>
      <c r="J51" s="19">
        <f t="shared" si="10"/>
        <v>13065.9</v>
      </c>
      <c r="K51" s="20">
        <v>531.4</v>
      </c>
      <c r="L51" s="21">
        <v>9841.6</v>
      </c>
      <c r="M51" s="19">
        <f t="shared" si="11"/>
        <v>10373</v>
      </c>
      <c r="N51" s="26">
        <f t="shared" si="12"/>
        <v>1977.5</v>
      </c>
      <c r="O51" s="21">
        <f t="shared" si="13"/>
        <v>48714.6</v>
      </c>
      <c r="P51" s="34">
        <f t="shared" si="14"/>
        <v>50692.1</v>
      </c>
    </row>
    <row r="52" spans="1:16" ht="17.25" customHeight="1">
      <c r="A52" s="10" t="s">
        <v>24</v>
      </c>
      <c r="B52" s="20">
        <v>3909.5</v>
      </c>
      <c r="C52" s="21">
        <v>1690.1</v>
      </c>
      <c r="D52" s="19">
        <f t="shared" si="8"/>
        <v>5599.6</v>
      </c>
      <c r="E52" s="20">
        <v>3665.3</v>
      </c>
      <c r="F52" s="21">
        <v>2022.6</v>
      </c>
      <c r="G52" s="19">
        <f t="shared" si="9"/>
        <v>5687.9</v>
      </c>
      <c r="H52" s="20">
        <v>4055.2</v>
      </c>
      <c r="I52" s="21">
        <v>2299.1</v>
      </c>
      <c r="J52" s="19">
        <f t="shared" si="10"/>
        <v>6354.299999999999</v>
      </c>
      <c r="K52" s="20">
        <v>4236.6</v>
      </c>
      <c r="L52" s="21">
        <v>2526.2</v>
      </c>
      <c r="M52" s="19">
        <f t="shared" si="11"/>
        <v>6762.8</v>
      </c>
      <c r="N52" s="26">
        <f t="shared" si="12"/>
        <v>15866.6</v>
      </c>
      <c r="O52" s="21">
        <f t="shared" si="13"/>
        <v>8538</v>
      </c>
      <c r="P52" s="34">
        <f t="shared" si="14"/>
        <v>24404.6</v>
      </c>
    </row>
    <row r="53" spans="1:16" ht="17.25" customHeight="1">
      <c r="A53" s="10" t="s">
        <v>25</v>
      </c>
      <c r="B53" s="20">
        <v>2503.7</v>
      </c>
      <c r="C53" s="21">
        <v>86.3</v>
      </c>
      <c r="D53" s="19">
        <f t="shared" si="8"/>
        <v>2590</v>
      </c>
      <c r="E53" s="20">
        <v>2574.3</v>
      </c>
      <c r="F53" s="21">
        <v>90.2</v>
      </c>
      <c r="G53" s="19">
        <f t="shared" si="9"/>
        <v>2664.5</v>
      </c>
      <c r="H53" s="20">
        <v>2774</v>
      </c>
      <c r="I53" s="21">
        <v>12.9</v>
      </c>
      <c r="J53" s="19">
        <f t="shared" si="10"/>
        <v>2786.9</v>
      </c>
      <c r="K53" s="20">
        <v>2611.9</v>
      </c>
      <c r="L53" s="21">
        <v>37.7</v>
      </c>
      <c r="M53" s="19">
        <f t="shared" si="11"/>
        <v>2649.6</v>
      </c>
      <c r="N53" s="26">
        <f t="shared" si="12"/>
        <v>10463.9</v>
      </c>
      <c r="O53" s="21">
        <f t="shared" si="13"/>
        <v>227.10000000000002</v>
      </c>
      <c r="P53" s="34">
        <f t="shared" si="14"/>
        <v>10691</v>
      </c>
    </row>
    <row r="54" spans="1:16" ht="17.25" customHeight="1" thickBot="1">
      <c r="A54" s="10" t="s">
        <v>26</v>
      </c>
      <c r="B54" s="20">
        <v>42.6</v>
      </c>
      <c r="C54" s="21">
        <v>3711.5</v>
      </c>
      <c r="D54" s="19">
        <f t="shared" si="8"/>
        <v>3754.1</v>
      </c>
      <c r="E54" s="20">
        <v>26.7</v>
      </c>
      <c r="F54" s="21">
        <v>3398.2</v>
      </c>
      <c r="G54" s="19">
        <f t="shared" si="9"/>
        <v>3424.8999999999996</v>
      </c>
      <c r="H54" s="20">
        <v>32</v>
      </c>
      <c r="I54" s="21">
        <v>3056.8</v>
      </c>
      <c r="J54" s="19">
        <f t="shared" si="10"/>
        <v>3088.8</v>
      </c>
      <c r="K54" s="20">
        <v>60.6</v>
      </c>
      <c r="L54" s="21">
        <v>2333.2</v>
      </c>
      <c r="M54" s="19">
        <f t="shared" si="11"/>
        <v>2393.7999999999997</v>
      </c>
      <c r="N54" s="26">
        <f t="shared" si="12"/>
        <v>161.9</v>
      </c>
      <c r="O54" s="21">
        <f t="shared" si="13"/>
        <v>12499.7</v>
      </c>
      <c r="P54" s="34">
        <f t="shared" si="14"/>
        <v>12661.599999999999</v>
      </c>
    </row>
    <row r="55" spans="1:16" ht="17.25" customHeight="1" thickBot="1">
      <c r="A55" s="31" t="s">
        <v>27</v>
      </c>
      <c r="B55" s="27">
        <f>SUM(B56:B57)</f>
        <v>100.2</v>
      </c>
      <c r="C55" s="27">
        <f>SUM(C56:C57)</f>
        <v>3793.7</v>
      </c>
      <c r="D55" s="29">
        <f t="shared" si="8"/>
        <v>3893.8999999999996</v>
      </c>
      <c r="E55" s="28">
        <f>SUM(E56:E57)</f>
        <v>105.1</v>
      </c>
      <c r="F55" s="28">
        <f>SUM(F56:F57)</f>
        <v>3805.8999999999996</v>
      </c>
      <c r="G55" s="29">
        <f t="shared" si="9"/>
        <v>3910.9999999999995</v>
      </c>
      <c r="H55" s="28">
        <f>SUM(H56:H57)</f>
        <v>237.1</v>
      </c>
      <c r="I55" s="28">
        <f>SUM(I56:I57)</f>
        <v>3851</v>
      </c>
      <c r="J55" s="29">
        <f t="shared" si="10"/>
        <v>4088.1</v>
      </c>
      <c r="K55" s="28">
        <f>SUM(K56:K57)</f>
        <v>222.5</v>
      </c>
      <c r="L55" s="28">
        <f>SUM(L56:L57)</f>
        <v>3920.2999999999997</v>
      </c>
      <c r="M55" s="29">
        <f t="shared" si="11"/>
        <v>4142.799999999999</v>
      </c>
      <c r="N55" s="30">
        <f t="shared" si="12"/>
        <v>664.9</v>
      </c>
      <c r="O55" s="35">
        <f t="shared" si="13"/>
        <v>15370.899999999998</v>
      </c>
      <c r="P55" s="33">
        <f t="shared" si="14"/>
        <v>16035.8</v>
      </c>
    </row>
    <row r="56" spans="1:16" ht="17.25" customHeight="1">
      <c r="A56" s="10" t="s">
        <v>28</v>
      </c>
      <c r="B56" s="20">
        <v>65.7</v>
      </c>
      <c r="C56" s="21">
        <v>2060.4</v>
      </c>
      <c r="D56" s="19">
        <f t="shared" si="8"/>
        <v>2126.1</v>
      </c>
      <c r="E56" s="20">
        <v>70.2</v>
      </c>
      <c r="F56" s="21">
        <v>2069.6</v>
      </c>
      <c r="G56" s="19">
        <f t="shared" si="9"/>
        <v>2139.7999999999997</v>
      </c>
      <c r="H56" s="20">
        <v>66.5</v>
      </c>
      <c r="I56" s="21">
        <v>2076.3</v>
      </c>
      <c r="J56" s="19">
        <f t="shared" si="10"/>
        <v>2142.8</v>
      </c>
      <c r="K56" s="20">
        <v>72.8</v>
      </c>
      <c r="L56" s="21">
        <v>2112.7</v>
      </c>
      <c r="M56" s="19">
        <f t="shared" si="11"/>
        <v>2185.5</v>
      </c>
      <c r="N56" s="26">
        <f t="shared" si="12"/>
        <v>275.2</v>
      </c>
      <c r="O56" s="21">
        <f t="shared" si="13"/>
        <v>8319</v>
      </c>
      <c r="P56" s="34">
        <f t="shared" si="14"/>
        <v>8594.2</v>
      </c>
    </row>
    <row r="57" spans="1:16" ht="17.25" customHeight="1">
      <c r="A57" s="10" t="s">
        <v>29</v>
      </c>
      <c r="B57" s="20">
        <v>34.5</v>
      </c>
      <c r="C57" s="21">
        <v>1733.3</v>
      </c>
      <c r="D57" s="19">
        <f t="shared" si="8"/>
        <v>1767.8</v>
      </c>
      <c r="E57" s="20">
        <v>34.9</v>
      </c>
      <c r="F57" s="21">
        <v>1736.3</v>
      </c>
      <c r="G57" s="19">
        <f t="shared" si="9"/>
        <v>1771.2</v>
      </c>
      <c r="H57" s="20">
        <v>170.6</v>
      </c>
      <c r="I57" s="21">
        <v>1774.7</v>
      </c>
      <c r="J57" s="19">
        <f t="shared" si="10"/>
        <v>1945.3</v>
      </c>
      <c r="K57" s="20">
        <v>149.7</v>
      </c>
      <c r="L57" s="21">
        <v>1807.6</v>
      </c>
      <c r="M57" s="19">
        <f t="shared" si="11"/>
        <v>1957.3</v>
      </c>
      <c r="N57" s="26">
        <f t="shared" si="12"/>
        <v>389.7</v>
      </c>
      <c r="O57" s="21">
        <f t="shared" si="13"/>
        <v>7051.9</v>
      </c>
      <c r="P57" s="34">
        <f t="shared" si="14"/>
        <v>7441.6</v>
      </c>
    </row>
    <row r="58" spans="1:16" ht="17.25" customHeight="1" thickBot="1">
      <c r="A58" s="10" t="s">
        <v>30</v>
      </c>
      <c r="B58" s="20">
        <v>12490.4</v>
      </c>
      <c r="C58" s="22"/>
      <c r="D58" s="19">
        <f t="shared" si="8"/>
        <v>12490.4</v>
      </c>
      <c r="E58" s="20">
        <v>11667.2</v>
      </c>
      <c r="F58" s="22"/>
      <c r="G58" s="19">
        <f t="shared" si="9"/>
        <v>11667.2</v>
      </c>
      <c r="H58" s="20">
        <v>11518.8</v>
      </c>
      <c r="I58" s="22"/>
      <c r="J58" s="19">
        <f t="shared" si="10"/>
        <v>11518.8</v>
      </c>
      <c r="K58" s="20">
        <v>10616.7</v>
      </c>
      <c r="L58" s="22"/>
      <c r="M58" s="19">
        <f t="shared" si="11"/>
        <v>10616.7</v>
      </c>
      <c r="N58" s="26">
        <f t="shared" si="12"/>
        <v>46293.09999999999</v>
      </c>
      <c r="O58" s="21">
        <f t="shared" si="13"/>
        <v>0</v>
      </c>
      <c r="P58" s="34">
        <f t="shared" si="14"/>
        <v>46293.09999999999</v>
      </c>
    </row>
    <row r="59" spans="1:16" ht="17.25" customHeight="1" thickBot="1">
      <c r="A59" s="31" t="s">
        <v>31</v>
      </c>
      <c r="B59" s="27">
        <f>SUM(B60:B62)</f>
        <v>214</v>
      </c>
      <c r="C59" s="27">
        <f>SUM(C60:C62)</f>
        <v>3114.5</v>
      </c>
      <c r="D59" s="29">
        <f t="shared" si="8"/>
        <v>3328.5</v>
      </c>
      <c r="E59" s="28">
        <f>SUM(E60:E62)</f>
        <v>182.8</v>
      </c>
      <c r="F59" s="28">
        <f>SUM(F60:F62)</f>
        <v>3028.5</v>
      </c>
      <c r="G59" s="29">
        <f t="shared" si="9"/>
        <v>3211.3</v>
      </c>
      <c r="H59" s="28">
        <f>SUM(H60:H62)</f>
        <v>208.4</v>
      </c>
      <c r="I59" s="28">
        <f>SUM(I60:I62)</f>
        <v>3136.2</v>
      </c>
      <c r="J59" s="29">
        <f t="shared" si="10"/>
        <v>3344.6</v>
      </c>
      <c r="K59" s="28">
        <f>SUM(K60:K62)</f>
        <v>267.1</v>
      </c>
      <c r="L59" s="28">
        <f>SUM(L60:L62)</f>
        <v>3592.7</v>
      </c>
      <c r="M59" s="29">
        <f t="shared" si="11"/>
        <v>3859.7999999999997</v>
      </c>
      <c r="N59" s="30">
        <f t="shared" si="12"/>
        <v>872.3000000000001</v>
      </c>
      <c r="O59" s="35">
        <f t="shared" si="13"/>
        <v>12871.900000000001</v>
      </c>
      <c r="P59" s="33">
        <f t="shared" si="14"/>
        <v>13744.199999999999</v>
      </c>
    </row>
    <row r="60" spans="1:16" ht="17.25" customHeight="1">
      <c r="A60" s="10" t="s">
        <v>32</v>
      </c>
      <c r="B60" s="23"/>
      <c r="C60" s="21">
        <v>648.4</v>
      </c>
      <c r="D60" s="19">
        <f t="shared" si="8"/>
        <v>648.4</v>
      </c>
      <c r="E60" s="23"/>
      <c r="F60" s="21">
        <v>759.9</v>
      </c>
      <c r="G60" s="19">
        <f t="shared" si="9"/>
        <v>759.9</v>
      </c>
      <c r="H60" s="23"/>
      <c r="I60" s="21">
        <v>826.4</v>
      </c>
      <c r="J60" s="19">
        <f t="shared" si="10"/>
        <v>826.4</v>
      </c>
      <c r="K60" s="23"/>
      <c r="L60" s="21">
        <v>740.3</v>
      </c>
      <c r="M60" s="19">
        <f t="shared" si="11"/>
        <v>740.3</v>
      </c>
      <c r="N60" s="26">
        <f t="shared" si="12"/>
        <v>0</v>
      </c>
      <c r="O60" s="21">
        <f t="shared" si="13"/>
        <v>2975</v>
      </c>
      <c r="P60" s="34">
        <f t="shared" si="14"/>
        <v>2975</v>
      </c>
    </row>
    <row r="61" spans="1:16" ht="17.25" customHeight="1">
      <c r="A61" s="10" t="s">
        <v>33</v>
      </c>
      <c r="B61" s="20">
        <v>214</v>
      </c>
      <c r="C61" s="21">
        <v>1129.2</v>
      </c>
      <c r="D61" s="19">
        <f t="shared" si="8"/>
        <v>1343.2</v>
      </c>
      <c r="E61" s="20">
        <v>182.8</v>
      </c>
      <c r="F61" s="21">
        <v>966.7</v>
      </c>
      <c r="G61" s="19">
        <f t="shared" si="9"/>
        <v>1149.5</v>
      </c>
      <c r="H61" s="20">
        <v>208.4</v>
      </c>
      <c r="I61" s="21">
        <v>1102</v>
      </c>
      <c r="J61" s="19">
        <f t="shared" si="10"/>
        <v>1310.4</v>
      </c>
      <c r="K61" s="20">
        <v>267.1</v>
      </c>
      <c r="L61" s="21">
        <v>1412.1</v>
      </c>
      <c r="M61" s="19">
        <f t="shared" si="11"/>
        <v>1679.1999999999998</v>
      </c>
      <c r="N61" s="26">
        <f t="shared" si="12"/>
        <v>872.3000000000001</v>
      </c>
      <c r="O61" s="21">
        <f t="shared" si="13"/>
        <v>4610</v>
      </c>
      <c r="P61" s="34">
        <f t="shared" si="14"/>
        <v>5482.299999999999</v>
      </c>
    </row>
    <row r="62" spans="1:16" ht="17.25" customHeight="1" thickBot="1">
      <c r="A62" s="11" t="s">
        <v>34</v>
      </c>
      <c r="B62" s="24"/>
      <c r="C62" s="25">
        <v>1336.9</v>
      </c>
      <c r="D62" s="40">
        <f t="shared" si="8"/>
        <v>1336.9</v>
      </c>
      <c r="E62" s="24"/>
      <c r="F62" s="25">
        <v>1301.9</v>
      </c>
      <c r="G62" s="40">
        <f t="shared" si="9"/>
        <v>1301.9</v>
      </c>
      <c r="H62" s="24"/>
      <c r="I62" s="25">
        <v>1207.8</v>
      </c>
      <c r="J62" s="40">
        <f t="shared" si="10"/>
        <v>1207.8</v>
      </c>
      <c r="K62" s="24"/>
      <c r="L62" s="25">
        <v>1440.3</v>
      </c>
      <c r="M62" s="40">
        <f t="shared" si="11"/>
        <v>1440.3</v>
      </c>
      <c r="N62" s="41">
        <f t="shared" si="12"/>
        <v>0</v>
      </c>
      <c r="O62" s="25">
        <f t="shared" si="13"/>
        <v>5286.900000000001</v>
      </c>
      <c r="P62" s="42">
        <f t="shared" si="14"/>
        <v>5286.900000000001</v>
      </c>
    </row>
    <row r="63" spans="1:16" s="4" customFormat="1" ht="17.25" customHeight="1" thickBot="1">
      <c r="A63" s="39" t="s">
        <v>35</v>
      </c>
      <c r="B63" s="43">
        <f>B37+B38+B42+B45+B46+B47+B48+B49+B50+B51+B52+B53+B54+B55+B58+B59</f>
        <v>42802.700000000004</v>
      </c>
      <c r="C63" s="44">
        <f aca="true" t="shared" si="15" ref="C63:P63">C37+C38+C42+C45+C46+C47+C48+C49+C50+C51+C52+C53+C54+C55+C58+C59</f>
        <v>71273.40000000001</v>
      </c>
      <c r="D63" s="44">
        <f t="shared" si="15"/>
        <v>114076.09999999999</v>
      </c>
      <c r="E63" s="44">
        <f t="shared" si="15"/>
        <v>41931.799999999996</v>
      </c>
      <c r="F63" s="44">
        <f t="shared" si="15"/>
        <v>66545.7</v>
      </c>
      <c r="G63" s="44">
        <f t="shared" si="15"/>
        <v>108477.49999999999</v>
      </c>
      <c r="H63" s="44">
        <f t="shared" si="15"/>
        <v>42263.49999999999</v>
      </c>
      <c r="I63" s="44">
        <f t="shared" si="15"/>
        <v>72895.1</v>
      </c>
      <c r="J63" s="44">
        <f t="shared" si="15"/>
        <v>115158.60000000002</v>
      </c>
      <c r="K63" s="44">
        <f t="shared" si="15"/>
        <v>45283.1</v>
      </c>
      <c r="L63" s="44">
        <f t="shared" si="15"/>
        <v>73327.09999999999</v>
      </c>
      <c r="M63" s="44">
        <f t="shared" si="15"/>
        <v>118610.2</v>
      </c>
      <c r="N63" s="44">
        <f t="shared" si="15"/>
        <v>172281.09999999998</v>
      </c>
      <c r="O63" s="45">
        <f t="shared" si="15"/>
        <v>284041.30000000005</v>
      </c>
      <c r="P63" s="46">
        <f t="shared" si="15"/>
        <v>456322.39999999985</v>
      </c>
    </row>
    <row r="64" ht="17.25" customHeight="1">
      <c r="A64"/>
    </row>
    <row r="65" spans="1:16" ht="57" customHeight="1" thickBot="1">
      <c r="A65" s="81" t="s">
        <v>104</v>
      </c>
      <c r="B65" s="90"/>
      <c r="C65" s="90"/>
      <c r="D65" s="90"/>
      <c r="E65" s="90"/>
      <c r="F65" s="90"/>
      <c r="G65" s="90"/>
      <c r="H65" s="90"/>
      <c r="I65" s="90"/>
      <c r="J65" s="90"/>
      <c r="K65" s="90"/>
      <c r="L65" s="90"/>
      <c r="M65" s="90"/>
      <c r="N65" s="90"/>
      <c r="O65" s="90"/>
      <c r="P65" s="90"/>
    </row>
    <row r="66" spans="1:16" ht="13.5" thickBot="1" thickTop="1">
      <c r="A66" s="82" t="s">
        <v>1</v>
      </c>
      <c r="B66" s="84" t="s">
        <v>2</v>
      </c>
      <c r="C66" s="85"/>
      <c r="D66" s="86"/>
      <c r="E66" s="84" t="s">
        <v>3</v>
      </c>
      <c r="F66" s="85"/>
      <c r="G66" s="86"/>
      <c r="H66" s="84" t="s">
        <v>4</v>
      </c>
      <c r="I66" s="85"/>
      <c r="J66" s="86"/>
      <c r="K66" s="84" t="s">
        <v>5</v>
      </c>
      <c r="L66" s="85"/>
      <c r="M66" s="86"/>
      <c r="N66" s="84" t="s">
        <v>62</v>
      </c>
      <c r="O66" s="87"/>
      <c r="P66" s="86"/>
    </row>
    <row r="67" spans="1:16" ht="12.75" thickBot="1">
      <c r="A67" s="83"/>
      <c r="B67" s="13" t="s">
        <v>6</v>
      </c>
      <c r="C67" s="14" t="s">
        <v>7</v>
      </c>
      <c r="D67" s="15" t="s">
        <v>8</v>
      </c>
      <c r="E67" s="13" t="s">
        <v>6</v>
      </c>
      <c r="F67" s="14" t="s">
        <v>7</v>
      </c>
      <c r="G67" s="15" t="s">
        <v>8</v>
      </c>
      <c r="H67" s="13" t="s">
        <v>6</v>
      </c>
      <c r="I67" s="14" t="s">
        <v>7</v>
      </c>
      <c r="J67" s="15" t="s">
        <v>8</v>
      </c>
      <c r="K67" s="13" t="s">
        <v>6</v>
      </c>
      <c r="L67" s="14" t="s">
        <v>7</v>
      </c>
      <c r="M67" s="15" t="s">
        <v>8</v>
      </c>
      <c r="N67" s="36" t="s">
        <v>6</v>
      </c>
      <c r="O67" s="38" t="s">
        <v>7</v>
      </c>
      <c r="P67" s="37" t="s">
        <v>8</v>
      </c>
    </row>
    <row r="68" spans="1:16" ht="17.25" customHeight="1" thickBot="1" thickTop="1">
      <c r="A68" s="16" t="s">
        <v>9</v>
      </c>
      <c r="B68" s="17">
        <v>14.5</v>
      </c>
      <c r="C68" s="18">
        <v>20407.1</v>
      </c>
      <c r="D68" s="19">
        <f>SUM(B68:C68)</f>
        <v>20421.6</v>
      </c>
      <c r="E68" s="17">
        <v>13.1</v>
      </c>
      <c r="F68" s="18">
        <v>18646.6</v>
      </c>
      <c r="G68" s="19">
        <f>SUM(E68:F68)</f>
        <v>18659.699999999997</v>
      </c>
      <c r="H68" s="17">
        <v>12.8</v>
      </c>
      <c r="I68" s="18">
        <v>17197.1</v>
      </c>
      <c r="J68" s="19">
        <f>SUM(H68:I68)</f>
        <v>17209.899999999998</v>
      </c>
      <c r="K68" s="17">
        <f>13.2+0.2</f>
        <v>13.399999999999999</v>
      </c>
      <c r="L68" s="18">
        <v>18986.8</v>
      </c>
      <c r="M68" s="19">
        <f>SUM(K68:L68)</f>
        <v>19000.2</v>
      </c>
      <c r="N68" s="26">
        <f aca="true" t="shared" si="16" ref="N68:P70">B68+E68+H68+K68</f>
        <v>53.800000000000004</v>
      </c>
      <c r="O68" s="18">
        <f t="shared" si="16"/>
        <v>75237.59999999999</v>
      </c>
      <c r="P68" s="32">
        <f t="shared" si="16"/>
        <v>75291.4</v>
      </c>
    </row>
    <row r="69" spans="1:16" ht="17.25" customHeight="1" thickBot="1">
      <c r="A69" s="31" t="s">
        <v>10</v>
      </c>
      <c r="B69" s="27">
        <f>SUM(B70:B72)</f>
        <v>16492.6</v>
      </c>
      <c r="C69" s="28">
        <f>SUM(C70:C72)</f>
        <v>2762</v>
      </c>
      <c r="D69" s="29">
        <f>SUM(B69:C69)</f>
        <v>19254.6</v>
      </c>
      <c r="E69" s="28">
        <f>SUM(E70:E72)</f>
        <v>11020.2</v>
      </c>
      <c r="F69" s="28">
        <f>SUM(F70:F72)</f>
        <v>2113.6</v>
      </c>
      <c r="G69" s="29">
        <f>SUM(E69:F69)</f>
        <v>13133.800000000001</v>
      </c>
      <c r="H69" s="28">
        <f>SUM(H70:H72)</f>
        <v>13659.9</v>
      </c>
      <c r="I69" s="28">
        <f>SUM(I70:I72)</f>
        <v>2106.2000000000003</v>
      </c>
      <c r="J69" s="29">
        <f>SUM(H69:I69)</f>
        <v>15766.1</v>
      </c>
      <c r="K69" s="28">
        <f>SUM(K70:K72)</f>
        <v>13613.300000000001</v>
      </c>
      <c r="L69" s="28">
        <f>SUM(L70:L72)</f>
        <v>2258.1</v>
      </c>
      <c r="M69" s="29">
        <f>SUM(K69:L69)</f>
        <v>15871.400000000001</v>
      </c>
      <c r="N69" s="30">
        <f t="shared" si="16"/>
        <v>54786</v>
      </c>
      <c r="O69" s="35">
        <f t="shared" si="16"/>
        <v>9239.900000000001</v>
      </c>
      <c r="P69" s="33">
        <f t="shared" si="16"/>
        <v>64025.9</v>
      </c>
    </row>
    <row r="70" spans="1:16" ht="17.25" customHeight="1">
      <c r="A70" s="9" t="s">
        <v>11</v>
      </c>
      <c r="B70" s="20">
        <v>8934.6</v>
      </c>
      <c r="C70" s="21">
        <v>1289.9</v>
      </c>
      <c r="D70" s="19">
        <f aca="true" t="shared" si="17" ref="D70:D93">SUM(B70:C70)</f>
        <v>10224.5</v>
      </c>
      <c r="E70" s="20">
        <v>6362.7</v>
      </c>
      <c r="F70" s="21">
        <v>994</v>
      </c>
      <c r="G70" s="19">
        <f aca="true" t="shared" si="18" ref="G70:G93">SUM(E70:F70)</f>
        <v>7356.7</v>
      </c>
      <c r="H70" s="20">
        <v>7597</v>
      </c>
      <c r="I70" s="21">
        <v>997</v>
      </c>
      <c r="J70" s="19">
        <f aca="true" t="shared" si="19" ref="J70:J93">SUM(H70:I70)</f>
        <v>8594</v>
      </c>
      <c r="K70" s="20">
        <v>8202.7</v>
      </c>
      <c r="L70" s="21">
        <v>1245.1</v>
      </c>
      <c r="M70" s="19">
        <f aca="true" t="shared" si="20" ref="M70:M93">SUM(K70:L70)</f>
        <v>9447.800000000001</v>
      </c>
      <c r="N70" s="26">
        <f t="shared" si="16"/>
        <v>31097</v>
      </c>
      <c r="O70" s="21">
        <f t="shared" si="16"/>
        <v>4526</v>
      </c>
      <c r="P70" s="34">
        <f t="shared" si="16"/>
        <v>35623</v>
      </c>
    </row>
    <row r="71" spans="1:16" ht="17.25" customHeight="1">
      <c r="A71" s="10" t="s">
        <v>12</v>
      </c>
      <c r="B71" s="20">
        <v>7486</v>
      </c>
      <c r="C71" s="21">
        <v>1363.5</v>
      </c>
      <c r="D71" s="19">
        <f t="shared" si="17"/>
        <v>8849.5</v>
      </c>
      <c r="E71" s="20">
        <v>4567.3</v>
      </c>
      <c r="F71" s="21">
        <v>1014</v>
      </c>
      <c r="G71" s="19">
        <f t="shared" si="18"/>
        <v>5581.3</v>
      </c>
      <c r="H71" s="20">
        <v>5982.6</v>
      </c>
      <c r="I71" s="21">
        <v>1011.4</v>
      </c>
      <c r="J71" s="19">
        <f t="shared" si="19"/>
        <v>6994</v>
      </c>
      <c r="K71" s="20">
        <v>5290.1</v>
      </c>
      <c r="L71" s="21">
        <v>840.1</v>
      </c>
      <c r="M71" s="19">
        <f t="shared" si="20"/>
        <v>6130.200000000001</v>
      </c>
      <c r="N71" s="26">
        <f aca="true" t="shared" si="21" ref="N71:N93">B71+E71+H71+K71</f>
        <v>23326</v>
      </c>
      <c r="O71" s="21">
        <f aca="true" t="shared" si="22" ref="O71:O93">C71+F71+I71+L71</f>
        <v>4229</v>
      </c>
      <c r="P71" s="34">
        <f aca="true" t="shared" si="23" ref="P71:P93">D71+G71+J71+M71</f>
        <v>27555</v>
      </c>
    </row>
    <row r="72" spans="1:16" ht="17.25" customHeight="1" thickBot="1">
      <c r="A72" s="10" t="s">
        <v>13</v>
      </c>
      <c r="B72" s="20">
        <v>72</v>
      </c>
      <c r="C72" s="21">
        <v>108.6</v>
      </c>
      <c r="D72" s="19">
        <f t="shared" si="17"/>
        <v>180.6</v>
      </c>
      <c r="E72" s="20">
        <v>90.2</v>
      </c>
      <c r="F72" s="21">
        <v>105.6</v>
      </c>
      <c r="G72" s="19">
        <f t="shared" si="18"/>
        <v>195.8</v>
      </c>
      <c r="H72" s="20">
        <v>80.3</v>
      </c>
      <c r="I72" s="21">
        <v>97.8</v>
      </c>
      <c r="J72" s="19">
        <f t="shared" si="19"/>
        <v>178.1</v>
      </c>
      <c r="K72" s="20">
        <v>120.5</v>
      </c>
      <c r="L72" s="21">
        <v>172.9</v>
      </c>
      <c r="M72" s="19">
        <f t="shared" si="20"/>
        <v>293.4</v>
      </c>
      <c r="N72" s="26">
        <f t="shared" si="21"/>
        <v>363</v>
      </c>
      <c r="O72" s="21">
        <f t="shared" si="22"/>
        <v>484.9</v>
      </c>
      <c r="P72" s="34">
        <f t="shared" si="23"/>
        <v>847.9</v>
      </c>
    </row>
    <row r="73" spans="1:16" ht="17.25" customHeight="1" thickBot="1">
      <c r="A73" s="31" t="s">
        <v>14</v>
      </c>
      <c r="B73" s="27">
        <f>SUM(B74:B75)</f>
        <v>2956.3</v>
      </c>
      <c r="C73" s="27">
        <f>SUM(C74:C75)</f>
        <v>19316.5</v>
      </c>
      <c r="D73" s="29">
        <f t="shared" si="17"/>
        <v>22272.8</v>
      </c>
      <c r="E73" s="28">
        <f>SUM(E74:E75)</f>
        <v>2915</v>
      </c>
      <c r="F73" s="28">
        <f>SUM(F74:F75)</f>
        <v>19266.5</v>
      </c>
      <c r="G73" s="29">
        <f t="shared" si="18"/>
        <v>22181.5</v>
      </c>
      <c r="H73" s="28">
        <f>SUM(H74:H75)</f>
        <v>3170</v>
      </c>
      <c r="I73" s="28">
        <f>SUM(I74:I75)</f>
        <v>19570.8</v>
      </c>
      <c r="J73" s="29">
        <f t="shared" si="19"/>
        <v>22740.8</v>
      </c>
      <c r="K73" s="28">
        <f>SUM(K74:K75)</f>
        <v>3255.9</v>
      </c>
      <c r="L73" s="28">
        <f>SUM(L74:L75)</f>
        <v>19529.399999999998</v>
      </c>
      <c r="M73" s="29">
        <f t="shared" si="20"/>
        <v>22785.3</v>
      </c>
      <c r="N73" s="30">
        <f t="shared" si="21"/>
        <v>12297.199999999999</v>
      </c>
      <c r="O73" s="35">
        <f t="shared" si="22"/>
        <v>77683.2</v>
      </c>
      <c r="P73" s="33">
        <f t="shared" si="23"/>
        <v>89980.40000000001</v>
      </c>
    </row>
    <row r="74" spans="1:16" ht="17.25" customHeight="1">
      <c r="A74" s="10" t="s">
        <v>15</v>
      </c>
      <c r="B74" s="20">
        <v>757.3</v>
      </c>
      <c r="C74" s="21">
        <v>524.1</v>
      </c>
      <c r="D74" s="19">
        <f t="shared" si="17"/>
        <v>1281.4</v>
      </c>
      <c r="E74" s="20">
        <v>759.4</v>
      </c>
      <c r="F74" s="21">
        <v>575.5</v>
      </c>
      <c r="G74" s="19">
        <f t="shared" si="18"/>
        <v>1334.9</v>
      </c>
      <c r="H74" s="20">
        <v>771.5</v>
      </c>
      <c r="I74" s="21">
        <v>506.1</v>
      </c>
      <c r="J74" s="19">
        <f t="shared" si="19"/>
        <v>1277.6</v>
      </c>
      <c r="K74" s="20">
        <f>790.1+0.2</f>
        <v>790.3000000000001</v>
      </c>
      <c r="L74" s="21">
        <v>280.3</v>
      </c>
      <c r="M74" s="19">
        <f t="shared" si="20"/>
        <v>1070.6000000000001</v>
      </c>
      <c r="N74" s="26">
        <f t="shared" si="21"/>
        <v>3078.5</v>
      </c>
      <c r="O74" s="21">
        <f t="shared" si="22"/>
        <v>1885.9999999999998</v>
      </c>
      <c r="P74" s="34">
        <f t="shared" si="23"/>
        <v>4964.5</v>
      </c>
    </row>
    <row r="75" spans="1:16" ht="17.25" customHeight="1">
      <c r="A75" s="10" t="s">
        <v>16</v>
      </c>
      <c r="B75" s="20">
        <v>2199</v>
      </c>
      <c r="C75" s="21">
        <v>18792.4</v>
      </c>
      <c r="D75" s="19">
        <f t="shared" si="17"/>
        <v>20991.4</v>
      </c>
      <c r="E75" s="20">
        <v>2155.6</v>
      </c>
      <c r="F75" s="21">
        <v>18691</v>
      </c>
      <c r="G75" s="19">
        <f t="shared" si="18"/>
        <v>20846.6</v>
      </c>
      <c r="H75" s="20">
        <v>2398.5</v>
      </c>
      <c r="I75" s="21">
        <v>19064.7</v>
      </c>
      <c r="J75" s="19">
        <f t="shared" si="19"/>
        <v>21463.2</v>
      </c>
      <c r="K75" s="20">
        <v>2465.6</v>
      </c>
      <c r="L75" s="21">
        <v>19249.1</v>
      </c>
      <c r="M75" s="19">
        <f t="shared" si="20"/>
        <v>21714.699999999997</v>
      </c>
      <c r="N75" s="26">
        <f t="shared" si="21"/>
        <v>9218.7</v>
      </c>
      <c r="O75" s="21">
        <f t="shared" si="22"/>
        <v>75797.20000000001</v>
      </c>
      <c r="P75" s="34">
        <f t="shared" si="23"/>
        <v>85015.9</v>
      </c>
    </row>
    <row r="76" spans="1:16" ht="17.25" customHeight="1">
      <c r="A76" s="10" t="s">
        <v>17</v>
      </c>
      <c r="B76" s="20">
        <v>1642.5</v>
      </c>
      <c r="C76" s="21">
        <v>149.2</v>
      </c>
      <c r="D76" s="19">
        <f t="shared" si="17"/>
        <v>1791.7</v>
      </c>
      <c r="E76" s="20">
        <v>1637</v>
      </c>
      <c r="F76" s="21">
        <v>211.1</v>
      </c>
      <c r="G76" s="19">
        <f t="shared" si="18"/>
        <v>1848.1</v>
      </c>
      <c r="H76" s="20">
        <v>1676.2</v>
      </c>
      <c r="I76" s="21">
        <v>360.4</v>
      </c>
      <c r="J76" s="19">
        <f t="shared" si="19"/>
        <v>2036.6</v>
      </c>
      <c r="K76" s="20">
        <v>1692.7</v>
      </c>
      <c r="L76" s="21">
        <v>468.4</v>
      </c>
      <c r="M76" s="19">
        <f t="shared" si="20"/>
        <v>2161.1</v>
      </c>
      <c r="N76" s="26">
        <f t="shared" si="21"/>
        <v>6648.4</v>
      </c>
      <c r="O76" s="21">
        <f t="shared" si="22"/>
        <v>1189.1</v>
      </c>
      <c r="P76" s="34">
        <f t="shared" si="23"/>
        <v>7837.5</v>
      </c>
    </row>
    <row r="77" spans="1:16" ht="17.25" customHeight="1">
      <c r="A77" s="10" t="s">
        <v>18</v>
      </c>
      <c r="B77" s="20">
        <v>446.2</v>
      </c>
      <c r="C77" s="22"/>
      <c r="D77" s="19">
        <f t="shared" si="17"/>
        <v>446.2</v>
      </c>
      <c r="E77" s="20">
        <v>485.1</v>
      </c>
      <c r="F77" s="22"/>
      <c r="G77" s="19">
        <f t="shared" si="18"/>
        <v>485.1</v>
      </c>
      <c r="H77" s="20">
        <v>504.6</v>
      </c>
      <c r="I77" s="22"/>
      <c r="J77" s="19">
        <f t="shared" si="19"/>
        <v>504.6</v>
      </c>
      <c r="K77" s="20">
        <v>504.7</v>
      </c>
      <c r="L77" s="22"/>
      <c r="M77" s="19">
        <f t="shared" si="20"/>
        <v>504.7</v>
      </c>
      <c r="N77" s="26">
        <f t="shared" si="21"/>
        <v>1940.6000000000001</v>
      </c>
      <c r="O77" s="21">
        <f t="shared" si="22"/>
        <v>0</v>
      </c>
      <c r="P77" s="34">
        <f t="shared" si="23"/>
        <v>1940.6000000000001</v>
      </c>
    </row>
    <row r="78" spans="1:16" ht="17.25" customHeight="1">
      <c r="A78" s="10" t="s">
        <v>19</v>
      </c>
      <c r="B78" s="20">
        <v>623.2</v>
      </c>
      <c r="C78" s="21">
        <v>4239.7</v>
      </c>
      <c r="D78" s="19">
        <f t="shared" si="17"/>
        <v>4862.9</v>
      </c>
      <c r="E78" s="20">
        <v>656.8</v>
      </c>
      <c r="F78" s="21">
        <v>4385.8</v>
      </c>
      <c r="G78" s="19">
        <f t="shared" si="18"/>
        <v>5042.6</v>
      </c>
      <c r="H78" s="20">
        <v>599.5</v>
      </c>
      <c r="I78" s="21">
        <v>4246.1</v>
      </c>
      <c r="J78" s="19">
        <f t="shared" si="19"/>
        <v>4845.6</v>
      </c>
      <c r="K78" s="20">
        <f>730.5+0.2</f>
        <v>730.7</v>
      </c>
      <c r="L78" s="21">
        <v>4624.4</v>
      </c>
      <c r="M78" s="19">
        <f t="shared" si="20"/>
        <v>5355.099999999999</v>
      </c>
      <c r="N78" s="26">
        <f t="shared" si="21"/>
        <v>2610.2</v>
      </c>
      <c r="O78" s="21">
        <f t="shared" si="22"/>
        <v>17496</v>
      </c>
      <c r="P78" s="34">
        <f t="shared" si="23"/>
        <v>20106.2</v>
      </c>
    </row>
    <row r="79" spans="1:16" ht="17.25" customHeight="1">
      <c r="A79" s="10" t="s">
        <v>20</v>
      </c>
      <c r="B79" s="20">
        <v>952.2</v>
      </c>
      <c r="C79" s="21">
        <v>4475.2</v>
      </c>
      <c r="D79" s="19">
        <f t="shared" si="17"/>
        <v>5427.4</v>
      </c>
      <c r="E79" s="20">
        <v>954.5</v>
      </c>
      <c r="F79" s="21">
        <v>4689.5</v>
      </c>
      <c r="G79" s="19">
        <f t="shared" si="18"/>
        <v>5644</v>
      </c>
      <c r="H79" s="20">
        <v>939.3</v>
      </c>
      <c r="I79" s="21">
        <v>3686.1</v>
      </c>
      <c r="J79" s="19">
        <f t="shared" si="19"/>
        <v>4625.4</v>
      </c>
      <c r="K79" s="20">
        <f>1947.7+0.1</f>
        <v>1947.8</v>
      </c>
      <c r="L79" s="21">
        <v>3934.4</v>
      </c>
      <c r="M79" s="19">
        <f t="shared" si="20"/>
        <v>5882.2</v>
      </c>
      <c r="N79" s="26">
        <f t="shared" si="21"/>
        <v>4793.8</v>
      </c>
      <c r="O79" s="21">
        <f t="shared" si="22"/>
        <v>16785.2</v>
      </c>
      <c r="P79" s="34">
        <f t="shared" si="23"/>
        <v>21579</v>
      </c>
    </row>
    <row r="80" spans="1:16" ht="17.25" customHeight="1">
      <c r="A80" s="10" t="s">
        <v>21</v>
      </c>
      <c r="B80" s="20">
        <v>1737</v>
      </c>
      <c r="C80" s="21">
        <v>1004.4</v>
      </c>
      <c r="D80" s="19">
        <f t="shared" si="17"/>
        <v>2741.4</v>
      </c>
      <c r="E80" s="20">
        <v>1724.1</v>
      </c>
      <c r="F80" s="21">
        <v>999.6</v>
      </c>
      <c r="G80" s="19">
        <f t="shared" si="18"/>
        <v>2723.7</v>
      </c>
      <c r="H80" s="20">
        <v>1406.8</v>
      </c>
      <c r="I80" s="21">
        <v>940</v>
      </c>
      <c r="J80" s="19">
        <f t="shared" si="19"/>
        <v>2346.8</v>
      </c>
      <c r="K80" s="20">
        <v>1495.1</v>
      </c>
      <c r="L80" s="21">
        <v>875</v>
      </c>
      <c r="M80" s="19">
        <f t="shared" si="20"/>
        <v>2370.1</v>
      </c>
      <c r="N80" s="26">
        <f t="shared" si="21"/>
        <v>6363</v>
      </c>
      <c r="O80" s="21">
        <f t="shared" si="22"/>
        <v>3819</v>
      </c>
      <c r="P80" s="34">
        <f t="shared" si="23"/>
        <v>10182</v>
      </c>
    </row>
    <row r="81" spans="1:16" ht="17.25" customHeight="1">
      <c r="A81" s="10" t="s">
        <v>22</v>
      </c>
      <c r="B81" s="20">
        <v>4692.2</v>
      </c>
      <c r="C81" s="22"/>
      <c r="D81" s="19">
        <f t="shared" si="17"/>
        <v>4692.2</v>
      </c>
      <c r="E81" s="20">
        <v>5011</v>
      </c>
      <c r="F81" s="22"/>
      <c r="G81" s="19">
        <f t="shared" si="18"/>
        <v>5011</v>
      </c>
      <c r="H81" s="20">
        <v>5071.5</v>
      </c>
      <c r="I81" s="22"/>
      <c r="J81" s="19">
        <f t="shared" si="19"/>
        <v>5071.5</v>
      </c>
      <c r="K81" s="20">
        <v>5379.7</v>
      </c>
      <c r="L81" s="22"/>
      <c r="M81" s="19">
        <f t="shared" si="20"/>
        <v>5379.7</v>
      </c>
      <c r="N81" s="26">
        <f t="shared" si="21"/>
        <v>20154.4</v>
      </c>
      <c r="O81" s="21">
        <f t="shared" si="22"/>
        <v>0</v>
      </c>
      <c r="P81" s="34">
        <f t="shared" si="23"/>
        <v>20154.4</v>
      </c>
    </row>
    <row r="82" spans="1:16" ht="17.25" customHeight="1">
      <c r="A82" s="10" t="s">
        <v>23</v>
      </c>
      <c r="B82" s="20">
        <v>505.2</v>
      </c>
      <c r="C82" s="21">
        <v>13544.7</v>
      </c>
      <c r="D82" s="19">
        <f t="shared" si="17"/>
        <v>14049.900000000001</v>
      </c>
      <c r="E82" s="20">
        <v>546.1</v>
      </c>
      <c r="F82" s="21">
        <v>13639.3</v>
      </c>
      <c r="G82" s="19">
        <f t="shared" si="18"/>
        <v>14185.4</v>
      </c>
      <c r="H82" s="20">
        <v>555.7</v>
      </c>
      <c r="I82" s="21">
        <v>14217.5</v>
      </c>
      <c r="J82" s="19">
        <f t="shared" si="19"/>
        <v>14773.2</v>
      </c>
      <c r="K82" s="20">
        <v>584.1</v>
      </c>
      <c r="L82" s="21">
        <v>12773.1</v>
      </c>
      <c r="M82" s="19">
        <f t="shared" si="20"/>
        <v>13357.2</v>
      </c>
      <c r="N82" s="26">
        <f t="shared" si="21"/>
        <v>2191.1</v>
      </c>
      <c r="O82" s="21">
        <f t="shared" si="22"/>
        <v>54174.6</v>
      </c>
      <c r="P82" s="34">
        <f t="shared" si="23"/>
        <v>56365.7</v>
      </c>
    </row>
    <row r="83" spans="1:16" ht="17.25" customHeight="1">
      <c r="A83" s="10" t="s">
        <v>24</v>
      </c>
      <c r="B83" s="20">
        <v>3981.4</v>
      </c>
      <c r="C83" s="21">
        <v>1711.7</v>
      </c>
      <c r="D83" s="19">
        <f t="shared" si="17"/>
        <v>5693.1</v>
      </c>
      <c r="E83" s="20">
        <v>4047.7</v>
      </c>
      <c r="F83" s="21">
        <v>2067.9</v>
      </c>
      <c r="G83" s="19">
        <f t="shared" si="18"/>
        <v>6115.6</v>
      </c>
      <c r="H83" s="20">
        <v>4638</v>
      </c>
      <c r="I83" s="21">
        <v>2614.9</v>
      </c>
      <c r="J83" s="19">
        <f t="shared" si="19"/>
        <v>7252.9</v>
      </c>
      <c r="K83" s="20">
        <v>4548.2</v>
      </c>
      <c r="L83" s="21">
        <v>2818</v>
      </c>
      <c r="M83" s="19">
        <f t="shared" si="20"/>
        <v>7366.2</v>
      </c>
      <c r="N83" s="26">
        <f t="shared" si="21"/>
        <v>17215.3</v>
      </c>
      <c r="O83" s="21">
        <f t="shared" si="22"/>
        <v>9212.5</v>
      </c>
      <c r="P83" s="34">
        <f t="shared" si="23"/>
        <v>26427.8</v>
      </c>
    </row>
    <row r="84" spans="1:16" ht="17.25" customHeight="1">
      <c r="A84" s="10" t="s">
        <v>25</v>
      </c>
      <c r="B84" s="20">
        <v>2737.8</v>
      </c>
      <c r="C84" s="21">
        <v>96.4</v>
      </c>
      <c r="D84" s="19">
        <f t="shared" si="17"/>
        <v>2834.2000000000003</v>
      </c>
      <c r="E84" s="20">
        <v>2778.2</v>
      </c>
      <c r="F84" s="21">
        <v>100.4</v>
      </c>
      <c r="G84" s="19">
        <f t="shared" si="18"/>
        <v>2878.6</v>
      </c>
      <c r="H84" s="20">
        <v>3020.8</v>
      </c>
      <c r="I84" s="21">
        <v>14.3</v>
      </c>
      <c r="J84" s="19">
        <f t="shared" si="19"/>
        <v>3035.1000000000004</v>
      </c>
      <c r="K84" s="20">
        <v>2670</v>
      </c>
      <c r="L84" s="21">
        <v>37.3</v>
      </c>
      <c r="M84" s="19">
        <f t="shared" si="20"/>
        <v>2707.3</v>
      </c>
      <c r="N84" s="26">
        <f t="shared" si="21"/>
        <v>11206.8</v>
      </c>
      <c r="O84" s="21">
        <f t="shared" si="22"/>
        <v>248.40000000000003</v>
      </c>
      <c r="P84" s="34">
        <f t="shared" si="23"/>
        <v>11455.2</v>
      </c>
    </row>
    <row r="85" spans="1:16" ht="17.25" customHeight="1" thickBot="1">
      <c r="A85" s="10" t="s">
        <v>26</v>
      </c>
      <c r="B85" s="20">
        <v>51.1</v>
      </c>
      <c r="C85" s="21">
        <v>3988.4</v>
      </c>
      <c r="D85" s="19">
        <f t="shared" si="17"/>
        <v>4039.5</v>
      </c>
      <c r="E85" s="20">
        <v>32.8</v>
      </c>
      <c r="F85" s="21">
        <v>4534.1</v>
      </c>
      <c r="G85" s="19">
        <f t="shared" si="18"/>
        <v>4566.900000000001</v>
      </c>
      <c r="H85" s="20">
        <v>41</v>
      </c>
      <c r="I85" s="21">
        <v>4160.4</v>
      </c>
      <c r="J85" s="19">
        <f t="shared" si="19"/>
        <v>4201.4</v>
      </c>
      <c r="K85" s="20">
        <v>75.9</v>
      </c>
      <c r="L85" s="21">
        <v>3829.1</v>
      </c>
      <c r="M85" s="19">
        <f t="shared" si="20"/>
        <v>3905</v>
      </c>
      <c r="N85" s="26">
        <f t="shared" si="21"/>
        <v>200.8</v>
      </c>
      <c r="O85" s="21">
        <f t="shared" si="22"/>
        <v>16512</v>
      </c>
      <c r="P85" s="34">
        <f t="shared" si="23"/>
        <v>16712.800000000003</v>
      </c>
    </row>
    <row r="86" spans="1:16" ht="17.25" customHeight="1" thickBot="1">
      <c r="A86" s="31" t="s">
        <v>27</v>
      </c>
      <c r="B86" s="27">
        <f>SUM(B87:B88)</f>
        <v>110.8</v>
      </c>
      <c r="C86" s="27">
        <f>SUM(C87:C88)</f>
        <v>4117.2</v>
      </c>
      <c r="D86" s="29">
        <f t="shared" si="17"/>
        <v>4228</v>
      </c>
      <c r="E86" s="28">
        <f>SUM(E87:E88)</f>
        <v>116.2</v>
      </c>
      <c r="F86" s="28">
        <f>SUM(F87:F88)</f>
        <v>4163</v>
      </c>
      <c r="G86" s="29">
        <f t="shared" si="18"/>
        <v>4279.2</v>
      </c>
      <c r="H86" s="28">
        <f>SUM(H87:H88)</f>
        <v>265.20000000000005</v>
      </c>
      <c r="I86" s="28">
        <f>SUM(I87:I88)</f>
        <v>4181.8</v>
      </c>
      <c r="J86" s="29">
        <f t="shared" si="19"/>
        <v>4447</v>
      </c>
      <c r="K86" s="28">
        <f>SUM(K87:K88)</f>
        <v>253.60000000000002</v>
      </c>
      <c r="L86" s="28">
        <f>SUM(L87:L88)</f>
        <v>4371.9</v>
      </c>
      <c r="M86" s="29">
        <f t="shared" si="20"/>
        <v>4625.5</v>
      </c>
      <c r="N86" s="30">
        <f t="shared" si="21"/>
        <v>745.8000000000001</v>
      </c>
      <c r="O86" s="35">
        <f t="shared" si="22"/>
        <v>16833.9</v>
      </c>
      <c r="P86" s="33">
        <f t="shared" si="23"/>
        <v>17579.7</v>
      </c>
    </row>
    <row r="87" spans="1:16" ht="17.25" customHeight="1">
      <c r="A87" s="10" t="s">
        <v>28</v>
      </c>
      <c r="B87" s="20">
        <v>72</v>
      </c>
      <c r="C87" s="21">
        <v>2162</v>
      </c>
      <c r="D87" s="19">
        <f t="shared" si="17"/>
        <v>2234</v>
      </c>
      <c r="E87" s="20">
        <v>76.9</v>
      </c>
      <c r="F87" s="21">
        <v>2204.5</v>
      </c>
      <c r="G87" s="19">
        <f t="shared" si="18"/>
        <v>2281.4</v>
      </c>
      <c r="H87" s="20">
        <v>72.9</v>
      </c>
      <c r="I87" s="21">
        <v>2180</v>
      </c>
      <c r="J87" s="19">
        <f t="shared" si="19"/>
        <v>2252.9</v>
      </c>
      <c r="K87" s="20">
        <v>84.8</v>
      </c>
      <c r="L87" s="21">
        <v>2332.9</v>
      </c>
      <c r="M87" s="19">
        <f t="shared" si="20"/>
        <v>2417.7000000000003</v>
      </c>
      <c r="N87" s="26">
        <f t="shared" si="21"/>
        <v>306.6</v>
      </c>
      <c r="O87" s="21">
        <f t="shared" si="22"/>
        <v>8879.4</v>
      </c>
      <c r="P87" s="34">
        <f t="shared" si="23"/>
        <v>9186</v>
      </c>
    </row>
    <row r="88" spans="1:16" ht="17.25" customHeight="1">
      <c r="A88" s="10" t="s">
        <v>29</v>
      </c>
      <c r="B88" s="20">
        <v>38.8</v>
      </c>
      <c r="C88" s="21">
        <v>1955.2</v>
      </c>
      <c r="D88" s="19">
        <f t="shared" si="17"/>
        <v>1994</v>
      </c>
      <c r="E88" s="20">
        <v>39.3</v>
      </c>
      <c r="F88" s="21">
        <v>1958.5</v>
      </c>
      <c r="G88" s="19">
        <f t="shared" si="18"/>
        <v>1997.8</v>
      </c>
      <c r="H88" s="20">
        <v>192.3</v>
      </c>
      <c r="I88" s="21">
        <v>2001.8</v>
      </c>
      <c r="J88" s="19">
        <f t="shared" si="19"/>
        <v>2194.1</v>
      </c>
      <c r="K88" s="20">
        <v>168.8</v>
      </c>
      <c r="L88" s="21">
        <v>2039</v>
      </c>
      <c r="M88" s="19">
        <f t="shared" si="20"/>
        <v>2207.8</v>
      </c>
      <c r="N88" s="26">
        <f t="shared" si="21"/>
        <v>439.2</v>
      </c>
      <c r="O88" s="21">
        <f t="shared" si="22"/>
        <v>7954.5</v>
      </c>
      <c r="P88" s="34">
        <f t="shared" si="23"/>
        <v>8393.7</v>
      </c>
    </row>
    <row r="89" spans="1:16" ht="17.25" customHeight="1" thickBot="1">
      <c r="A89" s="10" t="s">
        <v>30</v>
      </c>
      <c r="B89" s="20">
        <v>13657.1</v>
      </c>
      <c r="C89" s="22"/>
      <c r="D89" s="19">
        <f t="shared" si="17"/>
        <v>13657.1</v>
      </c>
      <c r="E89" s="20">
        <v>13048.1</v>
      </c>
      <c r="F89" s="22"/>
      <c r="G89" s="19">
        <f t="shared" si="18"/>
        <v>13048.1</v>
      </c>
      <c r="H89" s="20">
        <v>13185.1</v>
      </c>
      <c r="I89" s="22"/>
      <c r="J89" s="19">
        <f t="shared" si="19"/>
        <v>13185.1</v>
      </c>
      <c r="K89" s="20">
        <v>11864.3</v>
      </c>
      <c r="L89" s="22"/>
      <c r="M89" s="19">
        <f t="shared" si="20"/>
        <v>11864.3</v>
      </c>
      <c r="N89" s="26">
        <f t="shared" si="21"/>
        <v>51754.600000000006</v>
      </c>
      <c r="O89" s="21">
        <f t="shared" si="22"/>
        <v>0</v>
      </c>
      <c r="P89" s="34">
        <f t="shared" si="23"/>
        <v>51754.600000000006</v>
      </c>
    </row>
    <row r="90" spans="1:16" ht="17.25" customHeight="1" thickBot="1">
      <c r="A90" s="31" t="s">
        <v>31</v>
      </c>
      <c r="B90" s="27">
        <f>SUM(B91:B93)</f>
        <v>235.2</v>
      </c>
      <c r="C90" s="27">
        <f>SUM(C91:C93)</f>
        <v>3430.2</v>
      </c>
      <c r="D90" s="29">
        <f t="shared" si="17"/>
        <v>3665.3999999999996</v>
      </c>
      <c r="E90" s="28">
        <f>SUM(E91:E93)</f>
        <v>200.9</v>
      </c>
      <c r="F90" s="28">
        <f>SUM(F91:F93)</f>
        <v>3280.3</v>
      </c>
      <c r="G90" s="29">
        <f t="shared" si="18"/>
        <v>3481.2000000000003</v>
      </c>
      <c r="H90" s="28">
        <f>SUM(H91:H93)</f>
        <v>229</v>
      </c>
      <c r="I90" s="28">
        <f>SUM(I91:I93)</f>
        <v>3445.2</v>
      </c>
      <c r="J90" s="29">
        <f t="shared" si="19"/>
        <v>3674.2</v>
      </c>
      <c r="K90" s="28">
        <f>SUM(K91:K93)</f>
        <v>293.6</v>
      </c>
      <c r="L90" s="28">
        <f>SUM(L91:L93)</f>
        <v>4003.3999999999996</v>
      </c>
      <c r="M90" s="29">
        <f t="shared" si="20"/>
        <v>4297</v>
      </c>
      <c r="N90" s="30">
        <f t="shared" si="21"/>
        <v>958.7</v>
      </c>
      <c r="O90" s="35">
        <f t="shared" si="22"/>
        <v>14159.1</v>
      </c>
      <c r="P90" s="33">
        <f t="shared" si="23"/>
        <v>15117.8</v>
      </c>
    </row>
    <row r="91" spans="1:16" ht="17.25" customHeight="1">
      <c r="A91" s="10" t="s">
        <v>32</v>
      </c>
      <c r="B91" s="23"/>
      <c r="C91" s="21">
        <v>695.3</v>
      </c>
      <c r="D91" s="19">
        <f t="shared" si="17"/>
        <v>695.3</v>
      </c>
      <c r="E91" s="23"/>
      <c r="F91" s="21">
        <v>814.8</v>
      </c>
      <c r="G91" s="19">
        <f t="shared" si="18"/>
        <v>814.8</v>
      </c>
      <c r="H91" s="23"/>
      <c r="I91" s="21">
        <v>886</v>
      </c>
      <c r="J91" s="19">
        <f t="shared" si="19"/>
        <v>886</v>
      </c>
      <c r="K91" s="23"/>
      <c r="L91" s="21">
        <v>793.9</v>
      </c>
      <c r="M91" s="19">
        <f t="shared" si="20"/>
        <v>793.9</v>
      </c>
      <c r="N91" s="26">
        <f t="shared" si="21"/>
        <v>0</v>
      </c>
      <c r="O91" s="21">
        <f t="shared" si="22"/>
        <v>3190</v>
      </c>
      <c r="P91" s="34">
        <f t="shared" si="23"/>
        <v>3190</v>
      </c>
    </row>
    <row r="92" spans="1:16" ht="17.25" customHeight="1">
      <c r="A92" s="10" t="s">
        <v>33</v>
      </c>
      <c r="B92" s="20">
        <v>235.2</v>
      </c>
      <c r="C92" s="21">
        <v>1239.9</v>
      </c>
      <c r="D92" s="19">
        <f t="shared" si="17"/>
        <v>1475.1000000000001</v>
      </c>
      <c r="E92" s="20">
        <v>200.9</v>
      </c>
      <c r="F92" s="21">
        <v>1032.9</v>
      </c>
      <c r="G92" s="19">
        <f t="shared" si="18"/>
        <v>1233.8000000000002</v>
      </c>
      <c r="H92" s="20">
        <v>229</v>
      </c>
      <c r="I92" s="21">
        <v>1210</v>
      </c>
      <c r="J92" s="19">
        <f t="shared" si="19"/>
        <v>1439</v>
      </c>
      <c r="K92" s="20">
        <v>293.6</v>
      </c>
      <c r="L92" s="21">
        <v>1579.2</v>
      </c>
      <c r="M92" s="19">
        <f t="shared" si="20"/>
        <v>1872.8000000000002</v>
      </c>
      <c r="N92" s="26">
        <f t="shared" si="21"/>
        <v>958.7</v>
      </c>
      <c r="O92" s="21">
        <f t="shared" si="22"/>
        <v>5062</v>
      </c>
      <c r="P92" s="34">
        <f t="shared" si="23"/>
        <v>6020.700000000001</v>
      </c>
    </row>
    <row r="93" spans="1:16" ht="17.25" customHeight="1" thickBot="1">
      <c r="A93" s="11" t="s">
        <v>34</v>
      </c>
      <c r="B93" s="24"/>
      <c r="C93" s="25">
        <v>1495</v>
      </c>
      <c r="D93" s="40">
        <f t="shared" si="17"/>
        <v>1495</v>
      </c>
      <c r="E93" s="24"/>
      <c r="F93" s="25">
        <v>1432.6</v>
      </c>
      <c r="G93" s="40">
        <f t="shared" si="18"/>
        <v>1432.6</v>
      </c>
      <c r="H93" s="24"/>
      <c r="I93" s="25">
        <v>1349.2</v>
      </c>
      <c r="J93" s="40">
        <f t="shared" si="19"/>
        <v>1349.2</v>
      </c>
      <c r="K93" s="24"/>
      <c r="L93" s="25">
        <v>1630.3</v>
      </c>
      <c r="M93" s="40">
        <f t="shared" si="20"/>
        <v>1630.3</v>
      </c>
      <c r="N93" s="41">
        <f t="shared" si="21"/>
        <v>0</v>
      </c>
      <c r="O93" s="25">
        <f t="shared" si="22"/>
        <v>5907.1</v>
      </c>
      <c r="P93" s="42">
        <f t="shared" si="23"/>
        <v>5907.1</v>
      </c>
    </row>
    <row r="94" spans="1:16" ht="17.25" customHeight="1" thickBot="1">
      <c r="A94" s="39" t="s">
        <v>35</v>
      </c>
      <c r="B94" s="43">
        <f>B68+B69+B73+B76+B77+B78+B79+B80+B81+B82+B83+B84+B85+B86+B89+B90</f>
        <v>50835.3</v>
      </c>
      <c r="C94" s="44">
        <f aca="true" t="shared" si="24" ref="C94:P94">C68+C69+C73+C76+C77+C78+C79+C80+C81+C82+C83+C84+C85+C86+C89+C90</f>
        <v>79242.69999999997</v>
      </c>
      <c r="D94" s="44">
        <f t="shared" si="24"/>
        <v>130077.99999999999</v>
      </c>
      <c r="E94" s="44">
        <f t="shared" si="24"/>
        <v>45186.8</v>
      </c>
      <c r="F94" s="44">
        <f t="shared" si="24"/>
        <v>78097.7</v>
      </c>
      <c r="G94" s="44">
        <f t="shared" si="24"/>
        <v>123284.49999999999</v>
      </c>
      <c r="H94" s="44">
        <f t="shared" si="24"/>
        <v>48975.399999999994</v>
      </c>
      <c r="I94" s="44">
        <f t="shared" si="24"/>
        <v>76740.8</v>
      </c>
      <c r="J94" s="44">
        <f t="shared" si="24"/>
        <v>125716.2</v>
      </c>
      <c r="K94" s="44">
        <f t="shared" si="24"/>
        <v>48922.99999999999</v>
      </c>
      <c r="L94" s="44">
        <f t="shared" si="24"/>
        <v>78509.3</v>
      </c>
      <c r="M94" s="44">
        <f t="shared" si="24"/>
        <v>127432.3</v>
      </c>
      <c r="N94" s="44">
        <f t="shared" si="24"/>
        <v>193920.5</v>
      </c>
      <c r="O94" s="45">
        <f t="shared" si="24"/>
        <v>312590.50000000006</v>
      </c>
      <c r="P94" s="46">
        <f t="shared" si="24"/>
        <v>506511.00000000006</v>
      </c>
    </row>
    <row r="95" ht="17.25" customHeight="1">
      <c r="A95"/>
    </row>
    <row r="96" spans="1:16" ht="50.25" customHeight="1" thickBot="1">
      <c r="A96" s="81" t="s">
        <v>105</v>
      </c>
      <c r="B96" s="90"/>
      <c r="C96" s="90"/>
      <c r="D96" s="90"/>
      <c r="E96" s="90"/>
      <c r="F96" s="90"/>
      <c r="G96" s="90"/>
      <c r="H96" s="90"/>
      <c r="I96" s="90"/>
      <c r="J96" s="90"/>
      <c r="K96" s="90"/>
      <c r="L96" s="90"/>
      <c r="M96" s="90"/>
      <c r="N96" s="90"/>
      <c r="O96" s="90"/>
      <c r="P96" s="90"/>
    </row>
    <row r="97" spans="1:16" ht="13.5" thickBot="1" thickTop="1">
      <c r="A97" s="82" t="s">
        <v>1</v>
      </c>
      <c r="B97" s="84" t="s">
        <v>2</v>
      </c>
      <c r="C97" s="85"/>
      <c r="D97" s="86"/>
      <c r="E97" s="84" t="s">
        <v>3</v>
      </c>
      <c r="F97" s="85"/>
      <c r="G97" s="86"/>
      <c r="H97" s="84" t="s">
        <v>4</v>
      </c>
      <c r="I97" s="85"/>
      <c r="J97" s="86"/>
      <c r="K97" s="84" t="s">
        <v>5</v>
      </c>
      <c r="L97" s="85"/>
      <c r="M97" s="86"/>
      <c r="N97" s="84" t="s">
        <v>63</v>
      </c>
      <c r="O97" s="87"/>
      <c r="P97" s="86"/>
    </row>
    <row r="98" spans="1:16" ht="12.75" thickBot="1">
      <c r="A98" s="83"/>
      <c r="B98" s="13" t="s">
        <v>6</v>
      </c>
      <c r="C98" s="14" t="s">
        <v>7</v>
      </c>
      <c r="D98" s="15" t="s">
        <v>8</v>
      </c>
      <c r="E98" s="13" t="s">
        <v>6</v>
      </c>
      <c r="F98" s="14" t="s">
        <v>7</v>
      </c>
      <c r="G98" s="15" t="s">
        <v>8</v>
      </c>
      <c r="H98" s="13" t="s">
        <v>6</v>
      </c>
      <c r="I98" s="14" t="s">
        <v>7</v>
      </c>
      <c r="J98" s="15" t="s">
        <v>8</v>
      </c>
      <c r="K98" s="13" t="s">
        <v>6</v>
      </c>
      <c r="L98" s="14" t="s">
        <v>7</v>
      </c>
      <c r="M98" s="15" t="s">
        <v>8</v>
      </c>
      <c r="N98" s="36" t="s">
        <v>6</v>
      </c>
      <c r="O98" s="38" t="s">
        <v>7</v>
      </c>
      <c r="P98" s="37" t="s">
        <v>8</v>
      </c>
    </row>
    <row r="99" spans="1:16" ht="18" customHeight="1" thickBot="1" thickTop="1">
      <c r="A99" s="16" t="s">
        <v>9</v>
      </c>
      <c r="B99" s="17">
        <v>3</v>
      </c>
      <c r="C99" s="18">
        <v>21939.7</v>
      </c>
      <c r="D99" s="19">
        <f>SUM(B99:C99)</f>
        <v>21942.7</v>
      </c>
      <c r="E99" s="17">
        <v>3.9</v>
      </c>
      <c r="F99" s="18">
        <v>19518</v>
      </c>
      <c r="G99" s="19">
        <f>SUM(E99:F99)</f>
        <v>19521.9</v>
      </c>
      <c r="H99" s="17">
        <v>3.6</v>
      </c>
      <c r="I99" s="18">
        <v>18943.7</v>
      </c>
      <c r="J99" s="19">
        <f>SUM(H99:I99)</f>
        <v>18947.3</v>
      </c>
      <c r="K99" s="17">
        <v>3</v>
      </c>
      <c r="L99" s="18">
        <v>21351.3</v>
      </c>
      <c r="M99" s="19">
        <f>SUM(K99:L99)</f>
        <v>21354.3</v>
      </c>
      <c r="N99" s="26">
        <f aca="true" t="shared" si="25" ref="N99:N124">B99+E99+H99+K99</f>
        <v>13.5</v>
      </c>
      <c r="O99" s="18">
        <f aca="true" t="shared" si="26" ref="O99:O124">C99+F99+I99+L99</f>
        <v>81752.7</v>
      </c>
      <c r="P99" s="32">
        <f aca="true" t="shared" si="27" ref="P99:P124">D99+G99+J99+M99</f>
        <v>81766.20000000001</v>
      </c>
    </row>
    <row r="100" spans="1:16" ht="18" customHeight="1" thickBot="1">
      <c r="A100" s="31" t="s">
        <v>10</v>
      </c>
      <c r="B100" s="27">
        <f>SUM(B101:B103)</f>
        <v>18807.6</v>
      </c>
      <c r="C100" s="28">
        <f>SUM(C101:C103)</f>
        <v>3162.7</v>
      </c>
      <c r="D100" s="29">
        <f>SUM(B100:C100)</f>
        <v>21970.3</v>
      </c>
      <c r="E100" s="28">
        <f>SUM(E101:E103)</f>
        <v>17639.7</v>
      </c>
      <c r="F100" s="28">
        <f>SUM(F101:F103)</f>
        <v>3073.1</v>
      </c>
      <c r="G100" s="29">
        <f>SUM(E100:F100)</f>
        <v>20712.8</v>
      </c>
      <c r="H100" s="28">
        <f>SUM(H101:H103)</f>
        <v>18230.2</v>
      </c>
      <c r="I100" s="28">
        <f>SUM(I101:I103)</f>
        <v>3270.9</v>
      </c>
      <c r="J100" s="29">
        <f>SUM(H100:I100)</f>
        <v>21501.100000000002</v>
      </c>
      <c r="K100" s="28">
        <f>SUM(K101:K103)</f>
        <v>21764.5</v>
      </c>
      <c r="L100" s="28">
        <f>SUM(L101:L103)</f>
        <v>3885.2</v>
      </c>
      <c r="M100" s="29">
        <f>SUM(K100:L100)</f>
        <v>25649.7</v>
      </c>
      <c r="N100" s="30">
        <f t="shared" si="25"/>
        <v>76442</v>
      </c>
      <c r="O100" s="35">
        <f t="shared" si="26"/>
        <v>13391.899999999998</v>
      </c>
      <c r="P100" s="33">
        <f t="shared" si="27"/>
        <v>89833.9</v>
      </c>
    </row>
    <row r="101" spans="1:16" ht="18" customHeight="1">
      <c r="A101" s="9" t="s">
        <v>11</v>
      </c>
      <c r="B101" s="20">
        <v>9410</v>
      </c>
      <c r="C101" s="21">
        <v>1390</v>
      </c>
      <c r="D101" s="19">
        <f aca="true" t="shared" si="28" ref="D101:D124">SUM(B101:C101)</f>
        <v>10800</v>
      </c>
      <c r="E101" s="20">
        <v>8094</v>
      </c>
      <c r="F101" s="21">
        <v>1249</v>
      </c>
      <c r="G101" s="19">
        <f aca="true" t="shared" si="29" ref="G101:G124">SUM(E101:F101)</f>
        <v>9343</v>
      </c>
      <c r="H101" s="20">
        <v>8187</v>
      </c>
      <c r="I101" s="21">
        <v>1300</v>
      </c>
      <c r="J101" s="19">
        <f aca="true" t="shared" si="30" ref="J101:J124">SUM(H101:I101)</f>
        <v>9487</v>
      </c>
      <c r="K101" s="20">
        <v>9489</v>
      </c>
      <c r="L101" s="21">
        <v>1467</v>
      </c>
      <c r="M101" s="19">
        <f aca="true" t="shared" si="31" ref="M101:M124">SUM(K101:L101)</f>
        <v>10956</v>
      </c>
      <c r="N101" s="26">
        <f t="shared" si="25"/>
        <v>35180</v>
      </c>
      <c r="O101" s="21">
        <f t="shared" si="26"/>
        <v>5406</v>
      </c>
      <c r="P101" s="34">
        <f t="shared" si="27"/>
        <v>40586</v>
      </c>
    </row>
    <row r="102" spans="1:16" ht="18" customHeight="1">
      <c r="A102" s="10" t="s">
        <v>12</v>
      </c>
      <c r="B102" s="20">
        <v>9316</v>
      </c>
      <c r="C102" s="21">
        <v>1658</v>
      </c>
      <c r="D102" s="19">
        <f t="shared" si="28"/>
        <v>10974</v>
      </c>
      <c r="E102" s="20">
        <v>9443</v>
      </c>
      <c r="F102" s="21">
        <v>1713</v>
      </c>
      <c r="G102" s="19">
        <f t="shared" si="29"/>
        <v>11156</v>
      </c>
      <c r="H102" s="20">
        <v>9951</v>
      </c>
      <c r="I102" s="21">
        <v>1868</v>
      </c>
      <c r="J102" s="19">
        <f t="shared" si="30"/>
        <v>11819</v>
      </c>
      <c r="K102" s="20">
        <v>12151</v>
      </c>
      <c r="L102" s="21">
        <v>2211</v>
      </c>
      <c r="M102" s="19">
        <f t="shared" si="31"/>
        <v>14362</v>
      </c>
      <c r="N102" s="26">
        <f t="shared" si="25"/>
        <v>40861</v>
      </c>
      <c r="O102" s="21">
        <f t="shared" si="26"/>
        <v>7450</v>
      </c>
      <c r="P102" s="34">
        <f t="shared" si="27"/>
        <v>48311</v>
      </c>
    </row>
    <row r="103" spans="1:16" ht="18" customHeight="1" thickBot="1">
      <c r="A103" s="10" t="s">
        <v>13</v>
      </c>
      <c r="B103" s="20">
        <v>81.6</v>
      </c>
      <c r="C103" s="21">
        <v>114.7</v>
      </c>
      <c r="D103" s="19">
        <f t="shared" si="28"/>
        <v>196.3</v>
      </c>
      <c r="E103" s="20">
        <v>102.7</v>
      </c>
      <c r="F103" s="21">
        <v>111.1</v>
      </c>
      <c r="G103" s="19">
        <f t="shared" si="29"/>
        <v>213.8</v>
      </c>
      <c r="H103" s="20">
        <v>92.2</v>
      </c>
      <c r="I103" s="21">
        <v>102.9</v>
      </c>
      <c r="J103" s="19">
        <f t="shared" si="30"/>
        <v>195.10000000000002</v>
      </c>
      <c r="K103" s="20">
        <v>124.5</v>
      </c>
      <c r="L103" s="21">
        <v>207.2</v>
      </c>
      <c r="M103" s="19">
        <f t="shared" si="31"/>
        <v>331.7</v>
      </c>
      <c r="N103" s="26">
        <f t="shared" si="25"/>
        <v>401</v>
      </c>
      <c r="O103" s="21">
        <f t="shared" si="26"/>
        <v>535.9000000000001</v>
      </c>
      <c r="P103" s="34">
        <f t="shared" si="27"/>
        <v>936.9000000000001</v>
      </c>
    </row>
    <row r="104" spans="1:16" ht="18" customHeight="1" thickBot="1">
      <c r="A104" s="31" t="s">
        <v>14</v>
      </c>
      <c r="B104" s="27">
        <f>SUM(B105:B106)</f>
        <v>3307.4</v>
      </c>
      <c r="C104" s="27">
        <f>SUM(C105:C106)</f>
        <v>20864.2</v>
      </c>
      <c r="D104" s="29">
        <f t="shared" si="28"/>
        <v>24171.600000000002</v>
      </c>
      <c r="E104" s="28">
        <f>SUM(E105:E106)</f>
        <v>3310.7</v>
      </c>
      <c r="F104" s="28">
        <f>SUM(F105:F106)</f>
        <v>20514</v>
      </c>
      <c r="G104" s="29">
        <f t="shared" si="29"/>
        <v>23824.7</v>
      </c>
      <c r="H104" s="28">
        <f>SUM(H105:H106)</f>
        <v>3365</v>
      </c>
      <c r="I104" s="28">
        <f>SUM(I105:I106)</f>
        <v>21658.1</v>
      </c>
      <c r="J104" s="29">
        <f t="shared" si="30"/>
        <v>25023.1</v>
      </c>
      <c r="K104" s="28">
        <f>SUM(K105:K106)</f>
        <v>3496.4</v>
      </c>
      <c r="L104" s="28">
        <f>SUM(L105:L106)</f>
        <v>22177.6</v>
      </c>
      <c r="M104" s="29">
        <f t="shared" si="31"/>
        <v>25674</v>
      </c>
      <c r="N104" s="30">
        <f t="shared" si="25"/>
        <v>13479.5</v>
      </c>
      <c r="O104" s="35">
        <f t="shared" si="26"/>
        <v>85213.9</v>
      </c>
      <c r="P104" s="33">
        <f t="shared" si="27"/>
        <v>98693.4</v>
      </c>
    </row>
    <row r="105" spans="1:16" ht="18" customHeight="1">
      <c r="A105" s="10" t="s">
        <v>15</v>
      </c>
      <c r="B105" s="20">
        <v>831</v>
      </c>
      <c r="C105" s="21">
        <v>576</v>
      </c>
      <c r="D105" s="19">
        <f t="shared" si="28"/>
        <v>1407</v>
      </c>
      <c r="E105" s="20">
        <v>831</v>
      </c>
      <c r="F105" s="21">
        <v>576</v>
      </c>
      <c r="G105" s="19">
        <f t="shared" si="29"/>
        <v>1407</v>
      </c>
      <c r="H105" s="20">
        <v>815</v>
      </c>
      <c r="I105" s="21">
        <v>540</v>
      </c>
      <c r="J105" s="19">
        <f t="shared" si="30"/>
        <v>1355</v>
      </c>
      <c r="K105" s="20">
        <v>908</v>
      </c>
      <c r="L105" s="21">
        <v>524</v>
      </c>
      <c r="M105" s="19">
        <f t="shared" si="31"/>
        <v>1432</v>
      </c>
      <c r="N105" s="26">
        <f t="shared" si="25"/>
        <v>3385</v>
      </c>
      <c r="O105" s="21">
        <f t="shared" si="26"/>
        <v>2216</v>
      </c>
      <c r="P105" s="34">
        <f t="shared" si="27"/>
        <v>5601</v>
      </c>
    </row>
    <row r="106" spans="1:16" ht="18" customHeight="1">
      <c r="A106" s="10" t="s">
        <v>16</v>
      </c>
      <c r="B106" s="20">
        <v>2476.4</v>
      </c>
      <c r="C106" s="21">
        <v>20288.2</v>
      </c>
      <c r="D106" s="19">
        <f t="shared" si="28"/>
        <v>22764.600000000002</v>
      </c>
      <c r="E106" s="20">
        <v>2479.7</v>
      </c>
      <c r="F106" s="21">
        <v>19938</v>
      </c>
      <c r="G106" s="19">
        <f t="shared" si="29"/>
        <v>22417.7</v>
      </c>
      <c r="H106" s="20">
        <v>2550</v>
      </c>
      <c r="I106" s="21">
        <v>21118.1</v>
      </c>
      <c r="J106" s="19">
        <f t="shared" si="30"/>
        <v>23668.1</v>
      </c>
      <c r="K106" s="20">
        <v>2588.4</v>
      </c>
      <c r="L106" s="21">
        <v>21653.6</v>
      </c>
      <c r="M106" s="19">
        <f t="shared" si="31"/>
        <v>24242</v>
      </c>
      <c r="N106" s="26">
        <f t="shared" si="25"/>
        <v>10094.5</v>
      </c>
      <c r="O106" s="21">
        <f t="shared" si="26"/>
        <v>82997.9</v>
      </c>
      <c r="P106" s="34">
        <f t="shared" si="27"/>
        <v>93092.4</v>
      </c>
    </row>
    <row r="107" spans="1:16" ht="18" customHeight="1">
      <c r="A107" s="10" t="s">
        <v>17</v>
      </c>
      <c r="B107" s="20">
        <v>1803.5</v>
      </c>
      <c r="C107" s="21">
        <v>178</v>
      </c>
      <c r="D107" s="19">
        <f t="shared" si="28"/>
        <v>1981.5</v>
      </c>
      <c r="E107" s="20">
        <v>1804.6</v>
      </c>
      <c r="F107" s="21">
        <v>232.7</v>
      </c>
      <c r="G107" s="19">
        <f t="shared" si="29"/>
        <v>2037.3</v>
      </c>
      <c r="H107" s="20">
        <v>1870.5</v>
      </c>
      <c r="I107" s="21">
        <v>376.6</v>
      </c>
      <c r="J107" s="19">
        <f t="shared" si="30"/>
        <v>2247.1</v>
      </c>
      <c r="K107" s="20">
        <v>2054</v>
      </c>
      <c r="L107" s="21">
        <v>560</v>
      </c>
      <c r="M107" s="19">
        <f t="shared" si="31"/>
        <v>2614</v>
      </c>
      <c r="N107" s="26">
        <f t="shared" si="25"/>
        <v>7532.6</v>
      </c>
      <c r="O107" s="21">
        <f t="shared" si="26"/>
        <v>1347.3</v>
      </c>
      <c r="P107" s="34">
        <f t="shared" si="27"/>
        <v>8879.9</v>
      </c>
    </row>
    <row r="108" spans="1:16" ht="18" customHeight="1">
      <c r="A108" s="10" t="s">
        <v>18</v>
      </c>
      <c r="B108" s="20">
        <v>493.9</v>
      </c>
      <c r="C108" s="22"/>
      <c r="D108" s="19">
        <f t="shared" si="28"/>
        <v>493.9</v>
      </c>
      <c r="E108" s="20">
        <v>537</v>
      </c>
      <c r="F108" s="22"/>
      <c r="G108" s="19">
        <f t="shared" si="29"/>
        <v>537</v>
      </c>
      <c r="H108" s="20">
        <v>558.6</v>
      </c>
      <c r="I108" s="22"/>
      <c r="J108" s="19">
        <f t="shared" si="30"/>
        <v>558.6</v>
      </c>
      <c r="K108" s="20">
        <v>568.1</v>
      </c>
      <c r="L108" s="22"/>
      <c r="M108" s="19">
        <f t="shared" si="31"/>
        <v>568.1</v>
      </c>
      <c r="N108" s="26">
        <f t="shared" si="25"/>
        <v>2157.6</v>
      </c>
      <c r="O108" s="21">
        <f t="shared" si="26"/>
        <v>0</v>
      </c>
      <c r="P108" s="34">
        <f t="shared" si="27"/>
        <v>2157.6</v>
      </c>
    </row>
    <row r="109" spans="1:16" ht="18" customHeight="1">
      <c r="A109" s="10" t="s">
        <v>19</v>
      </c>
      <c r="B109" s="20">
        <v>732.3</v>
      </c>
      <c r="C109" s="21">
        <v>4945.2</v>
      </c>
      <c r="D109" s="19">
        <f t="shared" si="28"/>
        <v>5677.5</v>
      </c>
      <c r="E109" s="20">
        <v>734</v>
      </c>
      <c r="F109" s="21">
        <v>4956</v>
      </c>
      <c r="G109" s="19">
        <f t="shared" si="29"/>
        <v>5690</v>
      </c>
      <c r="H109" s="20">
        <v>717.6</v>
      </c>
      <c r="I109" s="21">
        <v>5262.6</v>
      </c>
      <c r="J109" s="19">
        <f t="shared" si="30"/>
        <v>5980.200000000001</v>
      </c>
      <c r="K109" s="20">
        <v>846.3</v>
      </c>
      <c r="L109" s="21">
        <v>5569</v>
      </c>
      <c r="M109" s="19">
        <f t="shared" si="31"/>
        <v>6415.3</v>
      </c>
      <c r="N109" s="26">
        <f t="shared" si="25"/>
        <v>3030.2</v>
      </c>
      <c r="O109" s="21">
        <f t="shared" si="26"/>
        <v>20732.800000000003</v>
      </c>
      <c r="P109" s="34">
        <f t="shared" si="27"/>
        <v>23763</v>
      </c>
    </row>
    <row r="110" spans="1:16" ht="18" customHeight="1">
      <c r="A110" s="10" t="s">
        <v>20</v>
      </c>
      <c r="B110" s="20">
        <v>1027.8</v>
      </c>
      <c r="C110" s="21">
        <v>5081.9</v>
      </c>
      <c r="D110" s="19">
        <f t="shared" si="28"/>
        <v>6109.7</v>
      </c>
      <c r="E110" s="20">
        <v>1030.1</v>
      </c>
      <c r="F110" s="21">
        <v>5097.8</v>
      </c>
      <c r="G110" s="19">
        <f t="shared" si="29"/>
        <v>6127.9</v>
      </c>
      <c r="H110" s="20">
        <v>1046.2</v>
      </c>
      <c r="I110" s="21">
        <v>4319.3</v>
      </c>
      <c r="J110" s="19">
        <f t="shared" si="30"/>
        <v>5365.5</v>
      </c>
      <c r="K110" s="20">
        <v>2312.8</v>
      </c>
      <c r="L110" s="21">
        <v>4602.6</v>
      </c>
      <c r="M110" s="19">
        <f t="shared" si="31"/>
        <v>6915.400000000001</v>
      </c>
      <c r="N110" s="26">
        <f t="shared" si="25"/>
        <v>5416.9</v>
      </c>
      <c r="O110" s="21">
        <f t="shared" si="26"/>
        <v>19101.6</v>
      </c>
      <c r="P110" s="34">
        <f t="shared" si="27"/>
        <v>24518.5</v>
      </c>
    </row>
    <row r="111" spans="1:16" ht="18" customHeight="1">
      <c r="A111" s="10" t="s">
        <v>21</v>
      </c>
      <c r="B111" s="20">
        <v>1770.7</v>
      </c>
      <c r="C111" s="21">
        <v>1302</v>
      </c>
      <c r="D111" s="19">
        <f t="shared" si="28"/>
        <v>3072.7</v>
      </c>
      <c r="E111" s="20">
        <v>1785.4</v>
      </c>
      <c r="F111" s="21">
        <v>1298</v>
      </c>
      <c r="G111" s="19">
        <f t="shared" si="29"/>
        <v>3083.4</v>
      </c>
      <c r="H111" s="20">
        <v>1431.7</v>
      </c>
      <c r="I111" s="21">
        <v>1200</v>
      </c>
      <c r="J111" s="19">
        <f t="shared" si="30"/>
        <v>2631.7</v>
      </c>
      <c r="K111" s="20">
        <v>1871.2</v>
      </c>
      <c r="L111" s="21">
        <v>1315</v>
      </c>
      <c r="M111" s="19">
        <f t="shared" si="31"/>
        <v>3186.2</v>
      </c>
      <c r="N111" s="26">
        <f t="shared" si="25"/>
        <v>6859</v>
      </c>
      <c r="O111" s="21">
        <f t="shared" si="26"/>
        <v>5115</v>
      </c>
      <c r="P111" s="34">
        <f t="shared" si="27"/>
        <v>11974</v>
      </c>
    </row>
    <row r="112" spans="1:16" ht="18" customHeight="1">
      <c r="A112" s="10" t="s">
        <v>22</v>
      </c>
      <c r="B112" s="20">
        <v>5583.7</v>
      </c>
      <c r="C112" s="22"/>
      <c r="D112" s="19">
        <f t="shared" si="28"/>
        <v>5583.7</v>
      </c>
      <c r="E112" s="20">
        <v>5599.6</v>
      </c>
      <c r="F112" s="22"/>
      <c r="G112" s="19">
        <f t="shared" si="29"/>
        <v>5599.6</v>
      </c>
      <c r="H112" s="20">
        <v>5659.8</v>
      </c>
      <c r="I112" s="22"/>
      <c r="J112" s="19">
        <f t="shared" si="30"/>
        <v>5659.8</v>
      </c>
      <c r="K112" s="20">
        <v>6556.2</v>
      </c>
      <c r="L112" s="22">
        <v>0</v>
      </c>
      <c r="M112" s="19">
        <f t="shared" si="31"/>
        <v>6556.2</v>
      </c>
      <c r="N112" s="26">
        <f t="shared" si="25"/>
        <v>23399.3</v>
      </c>
      <c r="O112" s="21">
        <f t="shared" si="26"/>
        <v>0</v>
      </c>
      <c r="P112" s="34">
        <f t="shared" si="27"/>
        <v>23399.3</v>
      </c>
    </row>
    <row r="113" spans="1:16" ht="18" customHeight="1">
      <c r="A113" s="10" t="s">
        <v>23</v>
      </c>
      <c r="B113" s="20">
        <v>548.1</v>
      </c>
      <c r="C113" s="21">
        <v>16752.5</v>
      </c>
      <c r="D113" s="19">
        <f t="shared" si="28"/>
        <v>17300.6</v>
      </c>
      <c r="E113" s="20">
        <v>587.4</v>
      </c>
      <c r="F113" s="21">
        <v>14781.3</v>
      </c>
      <c r="G113" s="19">
        <f t="shared" si="29"/>
        <v>15368.699999999999</v>
      </c>
      <c r="H113" s="20">
        <v>602.9</v>
      </c>
      <c r="I113" s="21">
        <v>15596.6</v>
      </c>
      <c r="J113" s="19">
        <f t="shared" si="30"/>
        <v>16199.5</v>
      </c>
      <c r="K113" s="20">
        <v>735.4</v>
      </c>
      <c r="L113" s="21">
        <v>13978.5</v>
      </c>
      <c r="M113" s="19">
        <f t="shared" si="31"/>
        <v>14713.9</v>
      </c>
      <c r="N113" s="26">
        <f t="shared" si="25"/>
        <v>2473.8</v>
      </c>
      <c r="O113" s="21">
        <f t="shared" si="26"/>
        <v>61108.9</v>
      </c>
      <c r="P113" s="34">
        <f t="shared" si="27"/>
        <v>63582.7</v>
      </c>
    </row>
    <row r="114" spans="1:16" ht="18" customHeight="1">
      <c r="A114" s="10" t="s">
        <v>24</v>
      </c>
      <c r="B114" s="20">
        <v>4380</v>
      </c>
      <c r="C114" s="21">
        <v>1841.8</v>
      </c>
      <c r="D114" s="19">
        <f t="shared" si="28"/>
        <v>6221.8</v>
      </c>
      <c r="E114" s="20">
        <v>4314.7</v>
      </c>
      <c r="F114" s="21">
        <v>2204.3</v>
      </c>
      <c r="G114" s="19">
        <f t="shared" si="29"/>
        <v>6519</v>
      </c>
      <c r="H114" s="20">
        <v>4994.7</v>
      </c>
      <c r="I114" s="21">
        <v>3019.7</v>
      </c>
      <c r="J114" s="19">
        <f t="shared" si="30"/>
        <v>8014.4</v>
      </c>
      <c r="K114" s="20">
        <v>5058.1</v>
      </c>
      <c r="L114" s="21">
        <v>2985</v>
      </c>
      <c r="M114" s="19">
        <f t="shared" si="31"/>
        <v>8043.1</v>
      </c>
      <c r="N114" s="26">
        <f t="shared" si="25"/>
        <v>18747.5</v>
      </c>
      <c r="O114" s="21">
        <f t="shared" si="26"/>
        <v>10050.8</v>
      </c>
      <c r="P114" s="34">
        <f t="shared" si="27"/>
        <v>28798.299999999996</v>
      </c>
    </row>
    <row r="115" spans="1:16" ht="18" customHeight="1">
      <c r="A115" s="10" t="s">
        <v>25</v>
      </c>
      <c r="B115" s="20">
        <v>3042.4</v>
      </c>
      <c r="C115" s="21">
        <v>98.4</v>
      </c>
      <c r="D115" s="19">
        <f t="shared" si="28"/>
        <v>3140.8</v>
      </c>
      <c r="E115" s="20">
        <v>3085.1</v>
      </c>
      <c r="F115" s="21">
        <v>110.2</v>
      </c>
      <c r="G115" s="19">
        <f t="shared" si="29"/>
        <v>3195.2999999999997</v>
      </c>
      <c r="H115" s="20">
        <v>3324.5</v>
      </c>
      <c r="I115" s="21">
        <v>15.7</v>
      </c>
      <c r="J115" s="19">
        <f t="shared" si="30"/>
        <v>3340.2</v>
      </c>
      <c r="K115" s="20">
        <v>2774.7</v>
      </c>
      <c r="L115" s="21">
        <v>45.7</v>
      </c>
      <c r="M115" s="19">
        <f t="shared" si="31"/>
        <v>2820.3999999999996</v>
      </c>
      <c r="N115" s="26">
        <f t="shared" si="25"/>
        <v>12226.7</v>
      </c>
      <c r="O115" s="21">
        <f t="shared" si="26"/>
        <v>270</v>
      </c>
      <c r="P115" s="34">
        <f t="shared" si="27"/>
        <v>12496.699999999999</v>
      </c>
    </row>
    <row r="116" spans="1:16" ht="18" customHeight="1" thickBot="1">
      <c r="A116" s="10" t="s">
        <v>26</v>
      </c>
      <c r="B116" s="20">
        <v>54.9</v>
      </c>
      <c r="C116" s="21">
        <v>4369.1</v>
      </c>
      <c r="D116" s="19">
        <f t="shared" si="28"/>
        <v>4424</v>
      </c>
      <c r="E116" s="20">
        <v>34.5</v>
      </c>
      <c r="F116" s="21">
        <v>4771.7</v>
      </c>
      <c r="G116" s="19">
        <f t="shared" si="29"/>
        <v>4806.2</v>
      </c>
      <c r="H116" s="20">
        <v>41.5</v>
      </c>
      <c r="I116" s="21">
        <v>5076.2</v>
      </c>
      <c r="J116" s="19">
        <f t="shared" si="30"/>
        <v>5117.7</v>
      </c>
      <c r="K116" s="20">
        <v>91</v>
      </c>
      <c r="L116" s="21">
        <v>4359</v>
      </c>
      <c r="M116" s="19">
        <f t="shared" si="31"/>
        <v>4450</v>
      </c>
      <c r="N116" s="26">
        <f t="shared" si="25"/>
        <v>221.9</v>
      </c>
      <c r="O116" s="21">
        <f t="shared" si="26"/>
        <v>18576</v>
      </c>
      <c r="P116" s="34">
        <f t="shared" si="27"/>
        <v>18797.9</v>
      </c>
    </row>
    <row r="117" spans="1:16" ht="18" customHeight="1" thickBot="1">
      <c r="A117" s="31" t="s">
        <v>27</v>
      </c>
      <c r="B117" s="27">
        <f>SUM(B118:B119)</f>
        <v>118.8</v>
      </c>
      <c r="C117" s="27">
        <f>SUM(C118:C119)</f>
        <v>4429</v>
      </c>
      <c r="D117" s="29">
        <f t="shared" si="28"/>
        <v>4547.8</v>
      </c>
      <c r="E117" s="28">
        <f>SUM(E118:E119)</f>
        <v>124.4</v>
      </c>
      <c r="F117" s="28">
        <f>SUM(F118:F119)</f>
        <v>4443</v>
      </c>
      <c r="G117" s="29">
        <f t="shared" si="29"/>
        <v>4567.4</v>
      </c>
      <c r="H117" s="28">
        <f>SUM(H118:H119)</f>
        <v>284.1</v>
      </c>
      <c r="I117" s="28">
        <f>SUM(I118:I119)</f>
        <v>4497.9</v>
      </c>
      <c r="J117" s="29">
        <f t="shared" si="30"/>
        <v>4782</v>
      </c>
      <c r="K117" s="28">
        <f>SUM(K118:K119)</f>
        <v>280.7</v>
      </c>
      <c r="L117" s="28">
        <f>SUM(L118:L119)</f>
        <v>4877.2</v>
      </c>
      <c r="M117" s="29">
        <f t="shared" si="31"/>
        <v>5157.9</v>
      </c>
      <c r="N117" s="30">
        <f t="shared" si="25"/>
        <v>808</v>
      </c>
      <c r="O117" s="35">
        <f t="shared" si="26"/>
        <v>18247.1</v>
      </c>
      <c r="P117" s="33">
        <f t="shared" si="27"/>
        <v>19055.1</v>
      </c>
    </row>
    <row r="118" spans="1:16" ht="18" customHeight="1">
      <c r="A118" s="10" t="s">
        <v>28</v>
      </c>
      <c r="B118" s="20">
        <v>77.1</v>
      </c>
      <c r="C118" s="21">
        <v>2336.9</v>
      </c>
      <c r="D118" s="19">
        <f t="shared" si="28"/>
        <v>2414</v>
      </c>
      <c r="E118" s="20">
        <v>82.3</v>
      </c>
      <c r="F118" s="21">
        <v>2347.4</v>
      </c>
      <c r="G118" s="19">
        <f t="shared" si="29"/>
        <v>2429.7000000000003</v>
      </c>
      <c r="H118" s="20">
        <v>78</v>
      </c>
      <c r="I118" s="21">
        <v>2356</v>
      </c>
      <c r="J118" s="19">
        <f t="shared" si="30"/>
        <v>2434</v>
      </c>
      <c r="K118" s="20">
        <v>94.6</v>
      </c>
      <c r="L118" s="21">
        <v>2576.1</v>
      </c>
      <c r="M118" s="19">
        <f t="shared" si="31"/>
        <v>2670.7</v>
      </c>
      <c r="N118" s="26">
        <f t="shared" si="25"/>
        <v>332</v>
      </c>
      <c r="O118" s="21">
        <f t="shared" si="26"/>
        <v>9616.4</v>
      </c>
      <c r="P118" s="34">
        <f t="shared" si="27"/>
        <v>9948.400000000001</v>
      </c>
    </row>
    <row r="119" spans="1:16" ht="18" customHeight="1">
      <c r="A119" s="10" t="s">
        <v>29</v>
      </c>
      <c r="B119" s="20">
        <v>41.7</v>
      </c>
      <c r="C119" s="21">
        <v>2092.1</v>
      </c>
      <c r="D119" s="19">
        <f t="shared" si="28"/>
        <v>2133.7999999999997</v>
      </c>
      <c r="E119" s="20">
        <v>42.1</v>
      </c>
      <c r="F119" s="21">
        <v>2095.6</v>
      </c>
      <c r="G119" s="19">
        <f t="shared" si="29"/>
        <v>2137.7</v>
      </c>
      <c r="H119" s="20">
        <v>206.1</v>
      </c>
      <c r="I119" s="21">
        <v>2141.9</v>
      </c>
      <c r="J119" s="19">
        <f t="shared" si="30"/>
        <v>2348</v>
      </c>
      <c r="K119" s="20">
        <v>186.1</v>
      </c>
      <c r="L119" s="21">
        <v>2301.1</v>
      </c>
      <c r="M119" s="19">
        <f t="shared" si="31"/>
        <v>2487.2</v>
      </c>
      <c r="N119" s="26">
        <f t="shared" si="25"/>
        <v>476</v>
      </c>
      <c r="O119" s="21">
        <f t="shared" si="26"/>
        <v>8630.7</v>
      </c>
      <c r="P119" s="34">
        <f t="shared" si="27"/>
        <v>9106.7</v>
      </c>
    </row>
    <row r="120" spans="1:16" ht="18" customHeight="1" thickBot="1">
      <c r="A120" s="10" t="s">
        <v>30</v>
      </c>
      <c r="B120" s="20">
        <v>15009.2</v>
      </c>
      <c r="C120" s="22"/>
      <c r="D120" s="19">
        <f t="shared" si="28"/>
        <v>15009.2</v>
      </c>
      <c r="E120" s="20">
        <v>14113.4</v>
      </c>
      <c r="F120" s="22"/>
      <c r="G120" s="19">
        <f t="shared" si="29"/>
        <v>14113.4</v>
      </c>
      <c r="H120" s="20">
        <v>14700.5</v>
      </c>
      <c r="I120" s="22"/>
      <c r="J120" s="19">
        <f t="shared" si="30"/>
        <v>14700.5</v>
      </c>
      <c r="K120" s="20">
        <v>13107</v>
      </c>
      <c r="L120" s="22">
        <v>0</v>
      </c>
      <c r="M120" s="19">
        <f t="shared" si="31"/>
        <v>13107</v>
      </c>
      <c r="N120" s="26">
        <f t="shared" si="25"/>
        <v>56930.1</v>
      </c>
      <c r="O120" s="21">
        <f t="shared" si="26"/>
        <v>0</v>
      </c>
      <c r="P120" s="34">
        <f t="shared" si="27"/>
        <v>56930.1</v>
      </c>
    </row>
    <row r="121" spans="1:16" ht="18" customHeight="1" thickBot="1">
      <c r="A121" s="31" t="s">
        <v>31</v>
      </c>
      <c r="B121" s="27">
        <f>SUM(B122:B124)</f>
        <v>251.3</v>
      </c>
      <c r="C121" s="27">
        <f>SUM(C122:C124)</f>
        <v>3645.2</v>
      </c>
      <c r="D121" s="29">
        <f t="shared" si="28"/>
        <v>3896.5</v>
      </c>
      <c r="E121" s="28">
        <f>SUM(E122:E124)</f>
        <v>214.8</v>
      </c>
      <c r="F121" s="28">
        <f>SUM(F122:F124)</f>
        <v>3540</v>
      </c>
      <c r="G121" s="29">
        <f t="shared" si="29"/>
        <v>3754.8</v>
      </c>
      <c r="H121" s="28">
        <f>SUM(H122:H124)</f>
        <v>244.7</v>
      </c>
      <c r="I121" s="28">
        <f>SUM(I122:I124)</f>
        <v>3928.3999999999996</v>
      </c>
      <c r="J121" s="29">
        <f t="shared" si="30"/>
        <v>4173.099999999999</v>
      </c>
      <c r="K121" s="28">
        <f>SUM(K122:K124)</f>
        <v>334.1</v>
      </c>
      <c r="L121" s="28">
        <f>SUM(L122:L124)</f>
        <v>4339</v>
      </c>
      <c r="M121" s="29">
        <f t="shared" si="31"/>
        <v>4673.1</v>
      </c>
      <c r="N121" s="30">
        <f t="shared" si="25"/>
        <v>1044.9</v>
      </c>
      <c r="O121" s="35">
        <f t="shared" si="26"/>
        <v>15452.599999999999</v>
      </c>
      <c r="P121" s="33">
        <f t="shared" si="27"/>
        <v>16497.5</v>
      </c>
    </row>
    <row r="122" spans="1:16" ht="18" customHeight="1">
      <c r="A122" s="10" t="s">
        <v>32</v>
      </c>
      <c r="B122" s="23"/>
      <c r="C122" s="21">
        <v>741.9</v>
      </c>
      <c r="D122" s="19">
        <f t="shared" si="28"/>
        <v>741.9</v>
      </c>
      <c r="E122" s="23"/>
      <c r="F122" s="21">
        <v>869.4</v>
      </c>
      <c r="G122" s="19">
        <f t="shared" si="29"/>
        <v>869.4</v>
      </c>
      <c r="H122" s="23"/>
      <c r="I122" s="21">
        <v>1014.9</v>
      </c>
      <c r="J122" s="19">
        <f t="shared" si="30"/>
        <v>1014.9</v>
      </c>
      <c r="K122" s="23"/>
      <c r="L122" s="21">
        <v>870</v>
      </c>
      <c r="M122" s="19">
        <f t="shared" si="31"/>
        <v>870</v>
      </c>
      <c r="N122" s="26">
        <f t="shared" si="25"/>
        <v>0</v>
      </c>
      <c r="O122" s="21">
        <f t="shared" si="26"/>
        <v>3496.2</v>
      </c>
      <c r="P122" s="34">
        <f t="shared" si="27"/>
        <v>3496.2</v>
      </c>
    </row>
    <row r="123" spans="1:16" ht="18" customHeight="1">
      <c r="A123" s="10" t="s">
        <v>33</v>
      </c>
      <c r="B123" s="20">
        <v>251.3</v>
      </c>
      <c r="C123" s="21">
        <v>1315.6</v>
      </c>
      <c r="D123" s="19">
        <f t="shared" si="28"/>
        <v>1566.8999999999999</v>
      </c>
      <c r="E123" s="20">
        <v>214.8</v>
      </c>
      <c r="F123" s="21">
        <v>1126.3</v>
      </c>
      <c r="G123" s="19">
        <f t="shared" si="29"/>
        <v>1341.1</v>
      </c>
      <c r="H123" s="20">
        <v>244.7</v>
      </c>
      <c r="I123" s="21">
        <v>1375.8</v>
      </c>
      <c r="J123" s="19">
        <f t="shared" si="30"/>
        <v>1620.5</v>
      </c>
      <c r="K123" s="20">
        <v>334.1</v>
      </c>
      <c r="L123" s="21">
        <v>1700</v>
      </c>
      <c r="M123" s="19">
        <f t="shared" si="31"/>
        <v>2034.1</v>
      </c>
      <c r="N123" s="26">
        <f t="shared" si="25"/>
        <v>1044.9</v>
      </c>
      <c r="O123" s="21">
        <f t="shared" si="26"/>
        <v>5517.7</v>
      </c>
      <c r="P123" s="34">
        <f t="shared" si="27"/>
        <v>6562.6</v>
      </c>
    </row>
    <row r="124" spans="1:16" ht="18" customHeight="1" thickBot="1">
      <c r="A124" s="11" t="s">
        <v>34</v>
      </c>
      <c r="B124" s="24"/>
      <c r="C124" s="25">
        <v>1587.7</v>
      </c>
      <c r="D124" s="40">
        <f t="shared" si="28"/>
        <v>1587.7</v>
      </c>
      <c r="E124" s="24"/>
      <c r="F124" s="25">
        <v>1544.3</v>
      </c>
      <c r="G124" s="40">
        <f t="shared" si="29"/>
        <v>1544.3</v>
      </c>
      <c r="H124" s="24"/>
      <c r="I124" s="25">
        <v>1537.7</v>
      </c>
      <c r="J124" s="40">
        <f t="shared" si="30"/>
        <v>1537.7</v>
      </c>
      <c r="K124" s="24"/>
      <c r="L124" s="25">
        <v>1769</v>
      </c>
      <c r="M124" s="40">
        <f t="shared" si="31"/>
        <v>1769</v>
      </c>
      <c r="N124" s="41">
        <f t="shared" si="25"/>
        <v>0</v>
      </c>
      <c r="O124" s="25">
        <f t="shared" si="26"/>
        <v>6438.7</v>
      </c>
      <c r="P124" s="42">
        <f t="shared" si="27"/>
        <v>6438.7</v>
      </c>
    </row>
    <row r="125" spans="1:16" s="4" customFormat="1" ht="18" customHeight="1" thickBot="1">
      <c r="A125" s="39" t="s">
        <v>35</v>
      </c>
      <c r="B125" s="43">
        <f>B99+B100+B104+B107+B108+B109+B110+B111+B112+B113+B114+B115+B116+B117+B120+B121</f>
        <v>56934.600000000006</v>
      </c>
      <c r="C125" s="44">
        <f aca="true" t="shared" si="32" ref="C125:P125">C99+C100+C104+C107+C108+C109+C110+C111+C112+C113+C114+C115+C116+C117+C120+C121</f>
        <v>88609.70000000001</v>
      </c>
      <c r="D125" s="44">
        <f t="shared" si="32"/>
        <v>145544.3</v>
      </c>
      <c r="E125" s="44">
        <f t="shared" si="32"/>
        <v>54919.3</v>
      </c>
      <c r="F125" s="44">
        <f t="shared" si="32"/>
        <v>84540.09999999999</v>
      </c>
      <c r="G125" s="44">
        <f t="shared" si="32"/>
        <v>139459.39999999997</v>
      </c>
      <c r="H125" s="44">
        <f t="shared" si="32"/>
        <v>57076.09999999999</v>
      </c>
      <c r="I125" s="44">
        <f t="shared" si="32"/>
        <v>87165.69999999998</v>
      </c>
      <c r="J125" s="44">
        <f t="shared" si="32"/>
        <v>144241.80000000002</v>
      </c>
      <c r="K125" s="44">
        <f t="shared" si="32"/>
        <v>61853.499999999985</v>
      </c>
      <c r="L125" s="44">
        <f t="shared" si="32"/>
        <v>90045.09999999999</v>
      </c>
      <c r="M125" s="44">
        <f t="shared" si="32"/>
        <v>151898.6</v>
      </c>
      <c r="N125" s="44">
        <f t="shared" si="32"/>
        <v>230783.5</v>
      </c>
      <c r="O125" s="45">
        <f t="shared" si="32"/>
        <v>350360.5999999999</v>
      </c>
      <c r="P125" s="46">
        <f t="shared" si="32"/>
        <v>581144.1</v>
      </c>
    </row>
    <row r="126" ht="18" customHeight="1">
      <c r="A126"/>
    </row>
    <row r="127" spans="1:17" s="2" customFormat="1" ht="65.25" customHeight="1" thickBot="1">
      <c r="A127" s="81" t="s">
        <v>80</v>
      </c>
      <c r="B127" s="90"/>
      <c r="C127" s="90"/>
      <c r="D127" s="90"/>
      <c r="E127" s="90"/>
      <c r="F127" s="90"/>
      <c r="G127" s="90"/>
      <c r="H127" s="90"/>
      <c r="I127" s="90"/>
      <c r="J127" s="90"/>
      <c r="K127" s="90"/>
      <c r="L127" s="90"/>
      <c r="M127" s="90"/>
      <c r="N127" s="90"/>
      <c r="O127" s="90"/>
      <c r="P127" s="90"/>
      <c r="Q127" s="77"/>
    </row>
    <row r="128" spans="1:16" ht="12.75" customHeight="1" thickBot="1" thickTop="1">
      <c r="A128" s="82" t="s">
        <v>1</v>
      </c>
      <c r="B128" s="84" t="s">
        <v>36</v>
      </c>
      <c r="C128" s="85"/>
      <c r="D128" s="86"/>
      <c r="E128" s="84" t="s">
        <v>37</v>
      </c>
      <c r="F128" s="85"/>
      <c r="G128" s="86"/>
      <c r="H128" s="84" t="s">
        <v>38</v>
      </c>
      <c r="I128" s="85"/>
      <c r="J128" s="86"/>
      <c r="K128" s="84" t="s">
        <v>39</v>
      </c>
      <c r="L128" s="85"/>
      <c r="M128" s="86"/>
      <c r="N128" s="84" t="s">
        <v>64</v>
      </c>
      <c r="O128" s="87"/>
      <c r="P128" s="88"/>
    </row>
    <row r="129" spans="1:16" ht="12.75" thickBot="1">
      <c r="A129" s="83"/>
      <c r="B129" s="13" t="s">
        <v>6</v>
      </c>
      <c r="C129" s="14" t="s">
        <v>7</v>
      </c>
      <c r="D129" s="15" t="s">
        <v>8</v>
      </c>
      <c r="E129" s="13" t="s">
        <v>6</v>
      </c>
      <c r="F129" s="14" t="s">
        <v>7</v>
      </c>
      <c r="G129" s="15" t="s">
        <v>8</v>
      </c>
      <c r="H129" s="13" t="s">
        <v>6</v>
      </c>
      <c r="I129" s="14" t="s">
        <v>7</v>
      </c>
      <c r="J129" s="15" t="s">
        <v>8</v>
      </c>
      <c r="K129" s="13" t="s">
        <v>6</v>
      </c>
      <c r="L129" s="14" t="s">
        <v>7</v>
      </c>
      <c r="M129" s="15" t="s">
        <v>8</v>
      </c>
      <c r="N129" s="36" t="s">
        <v>6</v>
      </c>
      <c r="O129" s="38" t="s">
        <v>7</v>
      </c>
      <c r="P129" s="49" t="s">
        <v>8</v>
      </c>
    </row>
    <row r="130" spans="1:16" ht="15.75" customHeight="1" thickBot="1" thickTop="1">
      <c r="A130" s="6" t="s">
        <v>9</v>
      </c>
      <c r="B130" s="17">
        <v>3.7</v>
      </c>
      <c r="C130" s="18">
        <v>30243</v>
      </c>
      <c r="D130" s="19">
        <f>B130+C130</f>
        <v>30246.7</v>
      </c>
      <c r="E130" s="17">
        <v>4.3</v>
      </c>
      <c r="F130" s="18">
        <v>23274.6</v>
      </c>
      <c r="G130" s="19">
        <f>E130+F130</f>
        <v>23278.899999999998</v>
      </c>
      <c r="H130" s="17">
        <v>3.9</v>
      </c>
      <c r="I130" s="18">
        <v>24114.7</v>
      </c>
      <c r="J130" s="19">
        <f>H130+I130</f>
        <v>24118.600000000002</v>
      </c>
      <c r="K130" s="17">
        <v>6.9</v>
      </c>
      <c r="L130" s="18">
        <v>22302</v>
      </c>
      <c r="M130" s="19">
        <f>K130+L130</f>
        <v>22308.9</v>
      </c>
      <c r="N130" s="17">
        <f>B130+E130+H130+K130</f>
        <v>18.8</v>
      </c>
      <c r="O130" s="18">
        <f>C130+F130+I130+L130</f>
        <v>99934.3</v>
      </c>
      <c r="P130" s="19">
        <f>D130+G130+J130+M130</f>
        <v>99953.1</v>
      </c>
    </row>
    <row r="131" spans="1:16" ht="15.75" customHeight="1" thickBot="1">
      <c r="A131" s="31" t="s">
        <v>10</v>
      </c>
      <c r="B131" s="27">
        <f>SUM(B132:B134)</f>
        <v>20769</v>
      </c>
      <c r="C131" s="28">
        <f>SUM(C132:C134)</f>
        <v>4089.4</v>
      </c>
      <c r="D131" s="29">
        <f aca="true" t="shared" si="33" ref="D131:D158">B131+C131</f>
        <v>24858.4</v>
      </c>
      <c r="E131" s="28">
        <f>SUM(E132:E134)</f>
        <v>21341</v>
      </c>
      <c r="F131" s="28">
        <f>SUM(F132:F134)</f>
        <v>4199</v>
      </c>
      <c r="G131" s="29">
        <f aca="true" t="shared" si="34" ref="G131:G158">E131+F131</f>
        <v>25540</v>
      </c>
      <c r="H131" s="28">
        <f>SUM(H132:H134)</f>
        <v>21466</v>
      </c>
      <c r="I131" s="28">
        <f>SUM(I132:I134)</f>
        <v>4246</v>
      </c>
      <c r="J131" s="29">
        <f aca="true" t="shared" si="35" ref="J131:J158">H131+I131</f>
        <v>25712</v>
      </c>
      <c r="K131" s="28">
        <f>SUM(K132:K134)</f>
        <v>22615</v>
      </c>
      <c r="L131" s="28">
        <f>SUM(L132:L134)</f>
        <v>4931</v>
      </c>
      <c r="M131" s="29">
        <f aca="true" t="shared" si="36" ref="M131:M158">K131+L131</f>
        <v>27546</v>
      </c>
      <c r="N131" s="30">
        <f aca="true" t="shared" si="37" ref="N131:N158">B131+E131+H131+K131</f>
        <v>86191</v>
      </c>
      <c r="O131" s="35">
        <f aca="true" t="shared" si="38" ref="O131:O158">C131+F131+I131+L131</f>
        <v>17465.4</v>
      </c>
      <c r="P131" s="33">
        <f aca="true" t="shared" si="39" ref="P131:P158">D131+G131+J131+M131</f>
        <v>103656.4</v>
      </c>
    </row>
    <row r="132" spans="1:16" ht="15.75" customHeight="1">
      <c r="A132" s="7" t="s">
        <v>11</v>
      </c>
      <c r="B132" s="20">
        <v>9349</v>
      </c>
      <c r="C132" s="21">
        <v>1425</v>
      </c>
      <c r="D132" s="19">
        <f t="shared" si="33"/>
        <v>10774</v>
      </c>
      <c r="E132" s="20">
        <v>9363</v>
      </c>
      <c r="F132" s="21">
        <v>1375</v>
      </c>
      <c r="G132" s="19">
        <f t="shared" si="34"/>
        <v>10738</v>
      </c>
      <c r="H132" s="20">
        <v>9444</v>
      </c>
      <c r="I132" s="21">
        <v>1416</v>
      </c>
      <c r="J132" s="19">
        <f t="shared" si="35"/>
        <v>10860</v>
      </c>
      <c r="K132" s="20">
        <v>9715</v>
      </c>
      <c r="L132" s="21">
        <v>1972</v>
      </c>
      <c r="M132" s="19">
        <f t="shared" si="36"/>
        <v>11687</v>
      </c>
      <c r="N132" s="17">
        <f t="shared" si="37"/>
        <v>37871</v>
      </c>
      <c r="O132" s="18">
        <f t="shared" si="38"/>
        <v>6188</v>
      </c>
      <c r="P132" s="19">
        <f t="shared" si="39"/>
        <v>44059</v>
      </c>
    </row>
    <row r="133" spans="1:16" ht="15.75" customHeight="1">
      <c r="A133" s="7" t="s">
        <v>40</v>
      </c>
      <c r="B133" s="20">
        <v>11336</v>
      </c>
      <c r="C133" s="21">
        <v>2046</v>
      </c>
      <c r="D133" s="19">
        <f t="shared" si="33"/>
        <v>13382</v>
      </c>
      <c r="E133" s="20">
        <v>11893</v>
      </c>
      <c r="F133" s="21">
        <v>2150</v>
      </c>
      <c r="G133" s="19">
        <f t="shared" si="34"/>
        <v>14043</v>
      </c>
      <c r="H133" s="20">
        <v>11937</v>
      </c>
      <c r="I133" s="21">
        <v>2152</v>
      </c>
      <c r="J133" s="19">
        <f t="shared" si="35"/>
        <v>14089</v>
      </c>
      <c r="K133" s="20">
        <v>12809</v>
      </c>
      <c r="L133" s="21">
        <v>2267</v>
      </c>
      <c r="M133" s="19">
        <f t="shared" si="36"/>
        <v>15076</v>
      </c>
      <c r="N133" s="17">
        <f t="shared" si="37"/>
        <v>47975</v>
      </c>
      <c r="O133" s="18">
        <f t="shared" si="38"/>
        <v>8615</v>
      </c>
      <c r="P133" s="19">
        <f t="shared" si="39"/>
        <v>56590</v>
      </c>
    </row>
    <row r="134" spans="1:16" ht="15.75" customHeight="1" thickBot="1">
      <c r="A134" s="7" t="s">
        <v>13</v>
      </c>
      <c r="B134" s="20">
        <v>84</v>
      </c>
      <c r="C134" s="21">
        <v>618.4</v>
      </c>
      <c r="D134" s="19">
        <f t="shared" si="33"/>
        <v>702.4</v>
      </c>
      <c r="E134" s="20">
        <v>85</v>
      </c>
      <c r="F134" s="21">
        <v>674</v>
      </c>
      <c r="G134" s="19">
        <f t="shared" si="34"/>
        <v>759</v>
      </c>
      <c r="H134" s="20">
        <v>85</v>
      </c>
      <c r="I134" s="21">
        <v>678</v>
      </c>
      <c r="J134" s="19">
        <f t="shared" si="35"/>
        <v>763</v>
      </c>
      <c r="K134" s="20">
        <v>91</v>
      </c>
      <c r="L134" s="21">
        <v>692</v>
      </c>
      <c r="M134" s="19">
        <f t="shared" si="36"/>
        <v>783</v>
      </c>
      <c r="N134" s="17">
        <f t="shared" si="37"/>
        <v>345</v>
      </c>
      <c r="O134" s="18">
        <f t="shared" si="38"/>
        <v>2662.4</v>
      </c>
      <c r="P134" s="19">
        <f t="shared" si="39"/>
        <v>3007.4</v>
      </c>
    </row>
    <row r="135" spans="1:16" ht="15.75" customHeight="1" thickBot="1">
      <c r="A135" s="31" t="s">
        <v>14</v>
      </c>
      <c r="B135" s="27">
        <f>SUM(B136:B137)</f>
        <v>4517.7</v>
      </c>
      <c r="C135" s="28">
        <f>SUM(C136:C137)</f>
        <v>22689.2</v>
      </c>
      <c r="D135" s="29">
        <f t="shared" si="33"/>
        <v>27206.9</v>
      </c>
      <c r="E135" s="28">
        <f>SUM(E136:E137)</f>
        <v>4512.9</v>
      </c>
      <c r="F135" s="28">
        <f>SUM(F136:F137)</f>
        <v>23149.2</v>
      </c>
      <c r="G135" s="29">
        <f t="shared" si="34"/>
        <v>27662.1</v>
      </c>
      <c r="H135" s="28">
        <f>SUM(H136:H137)</f>
        <v>4801</v>
      </c>
      <c r="I135" s="28">
        <f>SUM(I136:I137)</f>
        <v>23595</v>
      </c>
      <c r="J135" s="29">
        <f t="shared" si="35"/>
        <v>28396</v>
      </c>
      <c r="K135" s="28">
        <f>SUM(K136:K137)</f>
        <v>4710.1</v>
      </c>
      <c r="L135" s="28">
        <f>SUM(L136:L137)</f>
        <v>26500.1</v>
      </c>
      <c r="M135" s="29">
        <f t="shared" si="36"/>
        <v>31210.199999999997</v>
      </c>
      <c r="N135" s="30">
        <f t="shared" si="37"/>
        <v>18541.699999999997</v>
      </c>
      <c r="O135" s="35">
        <f t="shared" si="38"/>
        <v>95933.5</v>
      </c>
      <c r="P135" s="33">
        <f t="shared" si="39"/>
        <v>114475.2</v>
      </c>
    </row>
    <row r="136" spans="1:16" ht="15.75" customHeight="1">
      <c r="A136" s="7" t="s">
        <v>15</v>
      </c>
      <c r="B136" s="20">
        <v>863</v>
      </c>
      <c r="C136" s="21">
        <v>620</v>
      </c>
      <c r="D136" s="19">
        <f t="shared" si="33"/>
        <v>1483</v>
      </c>
      <c r="E136" s="20">
        <v>868</v>
      </c>
      <c r="F136" s="21">
        <v>619</v>
      </c>
      <c r="G136" s="19">
        <f t="shared" si="34"/>
        <v>1487</v>
      </c>
      <c r="H136" s="20">
        <v>873</v>
      </c>
      <c r="I136" s="21">
        <v>539</v>
      </c>
      <c r="J136" s="19">
        <f t="shared" si="35"/>
        <v>1412</v>
      </c>
      <c r="K136" s="20">
        <v>899</v>
      </c>
      <c r="L136" s="21">
        <v>774</v>
      </c>
      <c r="M136" s="19">
        <f t="shared" si="36"/>
        <v>1673</v>
      </c>
      <c r="N136" s="17">
        <f t="shared" si="37"/>
        <v>3503</v>
      </c>
      <c r="O136" s="18">
        <f t="shared" si="38"/>
        <v>2552</v>
      </c>
      <c r="P136" s="19">
        <f t="shared" si="39"/>
        <v>6055</v>
      </c>
    </row>
    <row r="137" spans="1:16" ht="15.75" customHeight="1">
      <c r="A137" s="7" t="s">
        <v>16</v>
      </c>
      <c r="B137" s="20">
        <v>3654.7</v>
      </c>
      <c r="C137" s="21">
        <v>22069.2</v>
      </c>
      <c r="D137" s="19">
        <f t="shared" si="33"/>
        <v>25723.9</v>
      </c>
      <c r="E137" s="20">
        <v>3644.9</v>
      </c>
      <c r="F137" s="21">
        <v>22530.2</v>
      </c>
      <c r="G137" s="19">
        <f t="shared" si="34"/>
        <v>26175.100000000002</v>
      </c>
      <c r="H137" s="20">
        <v>3928</v>
      </c>
      <c r="I137" s="21">
        <v>23056</v>
      </c>
      <c r="J137" s="19">
        <f t="shared" si="35"/>
        <v>26984</v>
      </c>
      <c r="K137" s="20">
        <v>3811.1</v>
      </c>
      <c r="L137" s="21">
        <v>25726.1</v>
      </c>
      <c r="M137" s="19">
        <f t="shared" si="36"/>
        <v>29537.199999999997</v>
      </c>
      <c r="N137" s="17">
        <f t="shared" si="37"/>
        <v>15038.7</v>
      </c>
      <c r="O137" s="18">
        <f t="shared" si="38"/>
        <v>93381.5</v>
      </c>
      <c r="P137" s="19">
        <f t="shared" si="39"/>
        <v>108420.2</v>
      </c>
    </row>
    <row r="138" spans="1:16" ht="15.75" customHeight="1">
      <c r="A138" s="7" t="s">
        <v>17</v>
      </c>
      <c r="B138" s="20">
        <v>2007.3</v>
      </c>
      <c r="C138" s="21">
        <v>398.1</v>
      </c>
      <c r="D138" s="19">
        <f t="shared" si="33"/>
        <v>2405.4</v>
      </c>
      <c r="E138" s="20">
        <v>1967.1</v>
      </c>
      <c r="F138" s="21">
        <v>393.6</v>
      </c>
      <c r="G138" s="19">
        <f t="shared" si="34"/>
        <v>2360.7</v>
      </c>
      <c r="H138" s="20">
        <v>2076.3</v>
      </c>
      <c r="I138" s="21">
        <v>371.8</v>
      </c>
      <c r="J138" s="19">
        <f t="shared" si="35"/>
        <v>2448.1000000000004</v>
      </c>
      <c r="K138" s="20">
        <v>2286.9</v>
      </c>
      <c r="L138" s="21">
        <v>379</v>
      </c>
      <c r="M138" s="19">
        <f t="shared" si="36"/>
        <v>2665.9</v>
      </c>
      <c r="N138" s="17">
        <f t="shared" si="37"/>
        <v>8337.6</v>
      </c>
      <c r="O138" s="18">
        <f t="shared" si="38"/>
        <v>1542.5</v>
      </c>
      <c r="P138" s="19">
        <f t="shared" si="39"/>
        <v>9880.1</v>
      </c>
    </row>
    <row r="139" spans="1:16" ht="15.75" customHeight="1">
      <c r="A139" s="7" t="s">
        <v>41</v>
      </c>
      <c r="B139" s="20">
        <v>549.2</v>
      </c>
      <c r="C139" s="22"/>
      <c r="D139" s="19">
        <f t="shared" si="33"/>
        <v>549.2</v>
      </c>
      <c r="E139" s="20">
        <v>622.3</v>
      </c>
      <c r="F139" s="22"/>
      <c r="G139" s="19">
        <f t="shared" si="34"/>
        <v>622.3</v>
      </c>
      <c r="H139" s="20">
        <v>621.2</v>
      </c>
      <c r="I139" s="22"/>
      <c r="J139" s="19">
        <f t="shared" si="35"/>
        <v>621.2</v>
      </c>
      <c r="K139" s="20">
        <v>597.3</v>
      </c>
      <c r="L139" s="22"/>
      <c r="M139" s="19">
        <f t="shared" si="36"/>
        <v>597.3</v>
      </c>
      <c r="N139" s="17">
        <f t="shared" si="37"/>
        <v>2390</v>
      </c>
      <c r="O139" s="18">
        <f t="shared" si="38"/>
        <v>0</v>
      </c>
      <c r="P139" s="19">
        <f t="shared" si="39"/>
        <v>2390</v>
      </c>
    </row>
    <row r="140" spans="1:16" ht="15.75" customHeight="1">
      <c r="A140" s="7" t="s">
        <v>57</v>
      </c>
      <c r="B140" s="20">
        <v>144.1</v>
      </c>
      <c r="C140" s="22">
        <v>0</v>
      </c>
      <c r="D140" s="19">
        <f t="shared" si="33"/>
        <v>144.1</v>
      </c>
      <c r="E140" s="20">
        <v>147.5</v>
      </c>
      <c r="F140" s="22">
        <v>0</v>
      </c>
      <c r="G140" s="19">
        <f t="shared" si="34"/>
        <v>147.5</v>
      </c>
      <c r="H140" s="20">
        <v>150.4</v>
      </c>
      <c r="I140" s="22"/>
      <c r="J140" s="19">
        <f t="shared" si="35"/>
        <v>150.4</v>
      </c>
      <c r="K140" s="20">
        <v>148</v>
      </c>
      <c r="L140" s="22"/>
      <c r="M140" s="19">
        <f t="shared" si="36"/>
        <v>148</v>
      </c>
      <c r="N140" s="17">
        <f t="shared" si="37"/>
        <v>590</v>
      </c>
      <c r="O140" s="18">
        <f t="shared" si="38"/>
        <v>0</v>
      </c>
      <c r="P140" s="19">
        <f t="shared" si="39"/>
        <v>590</v>
      </c>
    </row>
    <row r="141" spans="1:16" ht="15.75" customHeight="1">
      <c r="A141" s="7" t="s">
        <v>19</v>
      </c>
      <c r="B141" s="20">
        <v>842</v>
      </c>
      <c r="C141" s="21">
        <v>5980</v>
      </c>
      <c r="D141" s="19">
        <f t="shared" si="33"/>
        <v>6822</v>
      </c>
      <c r="E141" s="20">
        <v>839</v>
      </c>
      <c r="F141" s="21">
        <v>6962</v>
      </c>
      <c r="G141" s="19">
        <f t="shared" si="34"/>
        <v>7801</v>
      </c>
      <c r="H141" s="20">
        <v>839.6</v>
      </c>
      <c r="I141" s="21">
        <v>6467.7</v>
      </c>
      <c r="J141" s="19">
        <f t="shared" si="35"/>
        <v>7307.3</v>
      </c>
      <c r="K141" s="20">
        <v>980</v>
      </c>
      <c r="L141" s="21">
        <v>7265</v>
      </c>
      <c r="M141" s="19">
        <f t="shared" si="36"/>
        <v>8245</v>
      </c>
      <c r="N141" s="17">
        <f t="shared" si="37"/>
        <v>3500.6</v>
      </c>
      <c r="O141" s="18">
        <f t="shared" si="38"/>
        <v>26674.7</v>
      </c>
      <c r="P141" s="19">
        <f t="shared" si="39"/>
        <v>30175.3</v>
      </c>
    </row>
    <row r="142" spans="1:16" ht="15.75" customHeight="1">
      <c r="A142" s="7" t="s">
        <v>20</v>
      </c>
      <c r="B142" s="20">
        <v>1717.2</v>
      </c>
      <c r="C142" s="21">
        <v>5631.2</v>
      </c>
      <c r="D142" s="19">
        <f t="shared" si="33"/>
        <v>7348.4</v>
      </c>
      <c r="E142" s="20">
        <v>1533.5</v>
      </c>
      <c r="F142" s="21">
        <v>5913.2</v>
      </c>
      <c r="G142" s="19">
        <f t="shared" si="34"/>
        <v>7446.7</v>
      </c>
      <c r="H142" s="20">
        <v>1534.5</v>
      </c>
      <c r="I142" s="21">
        <v>4946.8</v>
      </c>
      <c r="J142" s="19">
        <f t="shared" si="35"/>
        <v>6481.3</v>
      </c>
      <c r="K142" s="20">
        <v>2794.6</v>
      </c>
      <c r="L142" s="21">
        <v>5628</v>
      </c>
      <c r="M142" s="19">
        <f t="shared" si="36"/>
        <v>8422.6</v>
      </c>
      <c r="N142" s="17">
        <f t="shared" si="37"/>
        <v>7579.799999999999</v>
      </c>
      <c r="O142" s="18">
        <f t="shared" si="38"/>
        <v>22119.2</v>
      </c>
      <c r="P142" s="19">
        <f t="shared" si="39"/>
        <v>29699</v>
      </c>
    </row>
    <row r="143" spans="1:16" ht="15.75" customHeight="1">
      <c r="A143" s="7" t="s">
        <v>21</v>
      </c>
      <c r="B143" s="20">
        <v>1891</v>
      </c>
      <c r="C143" s="21">
        <v>3226.5</v>
      </c>
      <c r="D143" s="19">
        <f t="shared" si="33"/>
        <v>5117.5</v>
      </c>
      <c r="E143" s="20">
        <v>2073.3</v>
      </c>
      <c r="F143" s="21">
        <v>3553.6</v>
      </c>
      <c r="G143" s="19">
        <f t="shared" si="34"/>
        <v>5626.9</v>
      </c>
      <c r="H143" s="20">
        <v>1796.8</v>
      </c>
      <c r="I143" s="21">
        <v>3813.4</v>
      </c>
      <c r="J143" s="19">
        <f t="shared" si="35"/>
        <v>5610.2</v>
      </c>
      <c r="K143" s="20">
        <v>1915.8</v>
      </c>
      <c r="L143" s="21">
        <v>4792</v>
      </c>
      <c r="M143" s="19">
        <f t="shared" si="36"/>
        <v>6707.8</v>
      </c>
      <c r="N143" s="17">
        <f t="shared" si="37"/>
        <v>7676.900000000001</v>
      </c>
      <c r="O143" s="18">
        <f t="shared" si="38"/>
        <v>15385.5</v>
      </c>
      <c r="P143" s="19">
        <f t="shared" si="39"/>
        <v>23062.399999999998</v>
      </c>
    </row>
    <row r="144" spans="1:16" ht="15.75" customHeight="1">
      <c r="A144" s="7" t="s">
        <v>58</v>
      </c>
      <c r="B144" s="20">
        <v>129.2</v>
      </c>
      <c r="C144" s="21">
        <v>252.9</v>
      </c>
      <c r="D144" s="19">
        <f t="shared" si="33"/>
        <v>382.1</v>
      </c>
      <c r="E144" s="20">
        <v>131.3</v>
      </c>
      <c r="F144" s="21">
        <v>255.9</v>
      </c>
      <c r="G144" s="19">
        <f t="shared" si="34"/>
        <v>387.20000000000005</v>
      </c>
      <c r="H144" s="20">
        <v>129</v>
      </c>
      <c r="I144" s="21">
        <v>240.3</v>
      </c>
      <c r="J144" s="19">
        <f t="shared" si="35"/>
        <v>369.3</v>
      </c>
      <c r="K144" s="20">
        <v>139.5</v>
      </c>
      <c r="L144" s="21">
        <v>240.9</v>
      </c>
      <c r="M144" s="19">
        <f t="shared" si="36"/>
        <v>380.4</v>
      </c>
      <c r="N144" s="17">
        <f t="shared" si="37"/>
        <v>529</v>
      </c>
      <c r="O144" s="18">
        <f t="shared" si="38"/>
        <v>990</v>
      </c>
      <c r="P144" s="19">
        <f t="shared" si="39"/>
        <v>1519</v>
      </c>
    </row>
    <row r="145" spans="1:16" ht="15.75" customHeight="1">
      <c r="A145" s="7" t="s">
        <v>22</v>
      </c>
      <c r="B145" s="20">
        <v>5811.6</v>
      </c>
      <c r="C145" s="22"/>
      <c r="D145" s="19">
        <f t="shared" si="33"/>
        <v>5811.6</v>
      </c>
      <c r="E145" s="20">
        <v>5975.9</v>
      </c>
      <c r="F145" s="22"/>
      <c r="G145" s="19">
        <f t="shared" si="34"/>
        <v>5975.9</v>
      </c>
      <c r="H145" s="20">
        <v>5927.9</v>
      </c>
      <c r="I145" s="22"/>
      <c r="J145" s="19">
        <f t="shared" si="35"/>
        <v>5927.9</v>
      </c>
      <c r="K145" s="20">
        <v>6408.2</v>
      </c>
      <c r="L145" s="22"/>
      <c r="M145" s="19">
        <f t="shared" si="36"/>
        <v>6408.2</v>
      </c>
      <c r="N145" s="17">
        <f t="shared" si="37"/>
        <v>24123.600000000002</v>
      </c>
      <c r="O145" s="18">
        <f t="shared" si="38"/>
        <v>0</v>
      </c>
      <c r="P145" s="19">
        <f t="shared" si="39"/>
        <v>24123.600000000002</v>
      </c>
    </row>
    <row r="146" spans="1:16" ht="15.75" customHeight="1">
      <c r="A146" s="7" t="s">
        <v>23</v>
      </c>
      <c r="B146" s="20">
        <v>676.9</v>
      </c>
      <c r="C146" s="21">
        <v>15779.5</v>
      </c>
      <c r="D146" s="19">
        <f t="shared" si="33"/>
        <v>16456.4</v>
      </c>
      <c r="E146" s="20">
        <v>641.4</v>
      </c>
      <c r="F146" s="21">
        <v>18888.9</v>
      </c>
      <c r="G146" s="19">
        <f t="shared" si="34"/>
        <v>19530.300000000003</v>
      </c>
      <c r="H146" s="20">
        <v>670</v>
      </c>
      <c r="I146" s="21">
        <v>18489.2</v>
      </c>
      <c r="J146" s="19">
        <f t="shared" si="35"/>
        <v>19159.2</v>
      </c>
      <c r="K146" s="20">
        <v>651.1</v>
      </c>
      <c r="L146" s="21">
        <v>17766</v>
      </c>
      <c r="M146" s="19">
        <f t="shared" si="36"/>
        <v>18417.1</v>
      </c>
      <c r="N146" s="17">
        <f t="shared" si="37"/>
        <v>2639.4</v>
      </c>
      <c r="O146" s="18">
        <f t="shared" si="38"/>
        <v>70923.6</v>
      </c>
      <c r="P146" s="19">
        <f t="shared" si="39"/>
        <v>73563</v>
      </c>
    </row>
    <row r="147" spans="1:16" ht="15.75" customHeight="1">
      <c r="A147" s="7" t="s">
        <v>24</v>
      </c>
      <c r="B147" s="20">
        <v>4472.8</v>
      </c>
      <c r="C147" s="21">
        <v>2490.4</v>
      </c>
      <c r="D147" s="19">
        <f t="shared" si="33"/>
        <v>6963.200000000001</v>
      </c>
      <c r="E147" s="20">
        <v>4531.4</v>
      </c>
      <c r="F147" s="21">
        <v>2587.8</v>
      </c>
      <c r="G147" s="19">
        <f t="shared" si="34"/>
        <v>7119.2</v>
      </c>
      <c r="H147" s="20">
        <v>4662.3</v>
      </c>
      <c r="I147" s="21">
        <v>2563.2</v>
      </c>
      <c r="J147" s="19">
        <f t="shared" si="35"/>
        <v>7225.5</v>
      </c>
      <c r="K147" s="20">
        <v>4304</v>
      </c>
      <c r="L147" s="21">
        <v>1919</v>
      </c>
      <c r="M147" s="19">
        <f t="shared" si="36"/>
        <v>6223</v>
      </c>
      <c r="N147" s="17">
        <f t="shared" si="37"/>
        <v>17970.5</v>
      </c>
      <c r="O147" s="18">
        <f t="shared" si="38"/>
        <v>9560.400000000001</v>
      </c>
      <c r="P147" s="19">
        <f t="shared" si="39"/>
        <v>27530.9</v>
      </c>
    </row>
    <row r="148" spans="1:16" ht="15.75" customHeight="1">
      <c r="A148" s="7" t="s">
        <v>42</v>
      </c>
      <c r="B148" s="20">
        <v>435.7</v>
      </c>
      <c r="C148" s="21">
        <v>134.4</v>
      </c>
      <c r="D148" s="19">
        <f t="shared" si="33"/>
        <v>570.1</v>
      </c>
      <c r="E148" s="20">
        <v>466.1</v>
      </c>
      <c r="F148" s="21">
        <v>134.7</v>
      </c>
      <c r="G148" s="19">
        <f t="shared" si="34"/>
        <v>600.8</v>
      </c>
      <c r="H148" s="20">
        <v>473.3</v>
      </c>
      <c r="I148" s="21">
        <v>137</v>
      </c>
      <c r="J148" s="19">
        <f t="shared" si="35"/>
        <v>610.3</v>
      </c>
      <c r="K148" s="20">
        <v>510.7</v>
      </c>
      <c r="L148" s="21">
        <v>134.6</v>
      </c>
      <c r="M148" s="19">
        <f t="shared" si="36"/>
        <v>645.3</v>
      </c>
      <c r="N148" s="17">
        <f t="shared" si="37"/>
        <v>1885.8</v>
      </c>
      <c r="O148" s="18">
        <f t="shared" si="38"/>
        <v>540.7</v>
      </c>
      <c r="P148" s="19">
        <f t="shared" si="39"/>
        <v>2426.5</v>
      </c>
    </row>
    <row r="149" spans="1:16" ht="15.75" customHeight="1">
      <c r="A149" s="7" t="s">
        <v>43</v>
      </c>
      <c r="B149" s="20">
        <v>6101</v>
      </c>
      <c r="C149" s="21"/>
      <c r="D149" s="19">
        <f t="shared" si="33"/>
        <v>6101</v>
      </c>
      <c r="E149" s="20">
        <v>6222.8</v>
      </c>
      <c r="F149" s="21"/>
      <c r="G149" s="19">
        <f t="shared" si="34"/>
        <v>6222.8</v>
      </c>
      <c r="H149" s="20">
        <v>6080.2</v>
      </c>
      <c r="I149" s="21"/>
      <c r="J149" s="19">
        <f t="shared" si="35"/>
        <v>6080.2</v>
      </c>
      <c r="K149" s="20">
        <v>5874.4</v>
      </c>
      <c r="L149" s="21"/>
      <c r="M149" s="19">
        <f t="shared" si="36"/>
        <v>5874.4</v>
      </c>
      <c r="N149" s="17">
        <f t="shared" si="37"/>
        <v>24278.4</v>
      </c>
      <c r="O149" s="18">
        <f t="shared" si="38"/>
        <v>0</v>
      </c>
      <c r="P149" s="19">
        <f t="shared" si="39"/>
        <v>24278.4</v>
      </c>
    </row>
    <row r="150" spans="1:16" ht="15.75" customHeight="1" thickBot="1">
      <c r="A150" s="7" t="s">
        <v>26</v>
      </c>
      <c r="B150" s="20">
        <v>71.2</v>
      </c>
      <c r="C150" s="21">
        <v>7601.7</v>
      </c>
      <c r="D150" s="19">
        <f t="shared" si="33"/>
        <v>7672.9</v>
      </c>
      <c r="E150" s="20">
        <v>65.1</v>
      </c>
      <c r="F150" s="21">
        <v>5945.3</v>
      </c>
      <c r="G150" s="19">
        <f t="shared" si="34"/>
        <v>6010.400000000001</v>
      </c>
      <c r="H150" s="20">
        <v>65.7</v>
      </c>
      <c r="I150" s="21">
        <v>6021.4</v>
      </c>
      <c r="J150" s="19">
        <f t="shared" si="35"/>
        <v>6087.099999999999</v>
      </c>
      <c r="K150" s="20">
        <v>62.3</v>
      </c>
      <c r="L150" s="21">
        <v>6030.2</v>
      </c>
      <c r="M150" s="19">
        <f t="shared" si="36"/>
        <v>6092.5</v>
      </c>
      <c r="N150" s="17">
        <f t="shared" si="37"/>
        <v>264.3</v>
      </c>
      <c r="O150" s="18">
        <f t="shared" si="38"/>
        <v>25598.600000000002</v>
      </c>
      <c r="P150" s="19">
        <f t="shared" si="39"/>
        <v>25862.899999999998</v>
      </c>
    </row>
    <row r="151" spans="1:16" ht="15.75" customHeight="1" thickBot="1">
      <c r="A151" s="31" t="s">
        <v>44</v>
      </c>
      <c r="B151" s="27">
        <f>SUM(B152:B153)</f>
        <v>126.7</v>
      </c>
      <c r="C151" s="28">
        <f>SUM(C152:C153)</f>
        <v>4727.1</v>
      </c>
      <c r="D151" s="29">
        <f t="shared" si="33"/>
        <v>4853.8</v>
      </c>
      <c r="E151" s="28">
        <f>SUM(E152:E153)</f>
        <v>134.2</v>
      </c>
      <c r="F151" s="28">
        <f>SUM(F152:F153)</f>
        <v>4797.1</v>
      </c>
      <c r="G151" s="29">
        <f t="shared" si="34"/>
        <v>4931.3</v>
      </c>
      <c r="H151" s="28">
        <f>SUM(H152:H153)</f>
        <v>128.7</v>
      </c>
      <c r="I151" s="28">
        <f>SUM(I152:I153)</f>
        <v>4910.8</v>
      </c>
      <c r="J151" s="29">
        <f t="shared" si="35"/>
        <v>5039.5</v>
      </c>
      <c r="K151" s="28">
        <f>SUM(K152:K153)</f>
        <v>489</v>
      </c>
      <c r="L151" s="28">
        <f>SUM(L152:L153)</f>
        <v>5629.2</v>
      </c>
      <c r="M151" s="29">
        <f t="shared" si="36"/>
        <v>6118.2</v>
      </c>
      <c r="N151" s="30">
        <f t="shared" si="37"/>
        <v>878.5999999999999</v>
      </c>
      <c r="O151" s="35">
        <f t="shared" si="38"/>
        <v>20064.2</v>
      </c>
      <c r="P151" s="33">
        <f t="shared" si="39"/>
        <v>20942.8</v>
      </c>
    </row>
    <row r="152" spans="1:16" ht="15.75" customHeight="1">
      <c r="A152" s="7" t="s">
        <v>45</v>
      </c>
      <c r="B152" s="20">
        <v>82</v>
      </c>
      <c r="C152" s="21">
        <v>2486.5</v>
      </c>
      <c r="D152" s="19">
        <f t="shared" si="33"/>
        <v>2568.5</v>
      </c>
      <c r="E152" s="20">
        <v>88.5</v>
      </c>
      <c r="F152" s="21">
        <v>2523.4</v>
      </c>
      <c r="G152" s="19">
        <f t="shared" si="34"/>
        <v>2611.9</v>
      </c>
      <c r="H152" s="20">
        <v>82</v>
      </c>
      <c r="I152" s="21">
        <v>2601</v>
      </c>
      <c r="J152" s="19">
        <f t="shared" si="35"/>
        <v>2683</v>
      </c>
      <c r="K152" s="20">
        <v>104</v>
      </c>
      <c r="L152" s="21">
        <v>2869</v>
      </c>
      <c r="M152" s="19">
        <f t="shared" si="36"/>
        <v>2973</v>
      </c>
      <c r="N152" s="17">
        <f t="shared" si="37"/>
        <v>356.5</v>
      </c>
      <c r="O152" s="18">
        <f t="shared" si="38"/>
        <v>10479.9</v>
      </c>
      <c r="P152" s="19">
        <f t="shared" si="39"/>
        <v>10836.4</v>
      </c>
    </row>
    <row r="153" spans="1:16" ht="15.75" customHeight="1">
      <c r="A153" s="7" t="s">
        <v>46</v>
      </c>
      <c r="B153" s="20">
        <v>44.7</v>
      </c>
      <c r="C153" s="25">
        <v>2240.6</v>
      </c>
      <c r="D153" s="19">
        <f t="shared" si="33"/>
        <v>2285.2999999999997</v>
      </c>
      <c r="E153" s="20">
        <v>45.7</v>
      </c>
      <c r="F153" s="25">
        <v>2273.7</v>
      </c>
      <c r="G153" s="19">
        <f t="shared" si="34"/>
        <v>2319.3999999999996</v>
      </c>
      <c r="H153" s="20">
        <v>46.7</v>
      </c>
      <c r="I153" s="25">
        <v>2309.8</v>
      </c>
      <c r="J153" s="19">
        <f t="shared" si="35"/>
        <v>2356.5</v>
      </c>
      <c r="K153" s="20">
        <v>385</v>
      </c>
      <c r="L153" s="25">
        <v>2760.2</v>
      </c>
      <c r="M153" s="19">
        <f t="shared" si="36"/>
        <v>3145.2</v>
      </c>
      <c r="N153" s="17">
        <f t="shared" si="37"/>
        <v>522.1</v>
      </c>
      <c r="O153" s="18">
        <f t="shared" si="38"/>
        <v>9584.3</v>
      </c>
      <c r="P153" s="19">
        <f t="shared" si="39"/>
        <v>10106.399999999998</v>
      </c>
    </row>
    <row r="154" spans="1:16" ht="15.75" customHeight="1" thickBot="1">
      <c r="A154" s="7" t="s">
        <v>30</v>
      </c>
      <c r="B154" s="20">
        <v>17136.1</v>
      </c>
      <c r="C154" s="21"/>
      <c r="D154" s="19">
        <f t="shared" si="33"/>
        <v>17136.1</v>
      </c>
      <c r="E154" s="20">
        <v>16164.8</v>
      </c>
      <c r="F154" s="21"/>
      <c r="G154" s="19">
        <f t="shared" si="34"/>
        <v>16164.8</v>
      </c>
      <c r="H154" s="20">
        <v>16311</v>
      </c>
      <c r="I154" s="21"/>
      <c r="J154" s="19">
        <f t="shared" si="35"/>
        <v>16311</v>
      </c>
      <c r="K154" s="20">
        <v>17111.7</v>
      </c>
      <c r="L154" s="21"/>
      <c r="M154" s="19">
        <f t="shared" si="36"/>
        <v>17111.7</v>
      </c>
      <c r="N154" s="17">
        <f t="shared" si="37"/>
        <v>66723.59999999999</v>
      </c>
      <c r="O154" s="18">
        <f t="shared" si="38"/>
        <v>0</v>
      </c>
      <c r="P154" s="19">
        <f t="shared" si="39"/>
        <v>66723.59999999999</v>
      </c>
    </row>
    <row r="155" spans="1:16" ht="15.75" customHeight="1" thickBot="1">
      <c r="A155" s="31" t="s">
        <v>47</v>
      </c>
      <c r="B155" s="27">
        <f>SUM(B156:B158)</f>
        <v>154.4</v>
      </c>
      <c r="C155" s="28">
        <f>SUM(C156:C158)</f>
        <v>7146.6</v>
      </c>
      <c r="D155" s="29">
        <f t="shared" si="33"/>
        <v>7301</v>
      </c>
      <c r="E155" s="28">
        <f>SUM(E156:E158)</f>
        <v>171</v>
      </c>
      <c r="F155" s="28">
        <f>SUM(F156:F158)</f>
        <v>7444.1</v>
      </c>
      <c r="G155" s="29">
        <f t="shared" si="34"/>
        <v>7615.1</v>
      </c>
      <c r="H155" s="28">
        <f>SUM(H156:H158)</f>
        <v>182.5</v>
      </c>
      <c r="I155" s="28">
        <f>SUM(I156:I158)</f>
        <v>7234.299999999999</v>
      </c>
      <c r="J155" s="29">
        <f t="shared" si="35"/>
        <v>7416.799999999999</v>
      </c>
      <c r="K155" s="28">
        <f>SUM(K156:K158)</f>
        <v>181.4</v>
      </c>
      <c r="L155" s="28">
        <f>SUM(L156:L158)</f>
        <v>7020.1</v>
      </c>
      <c r="M155" s="29">
        <f t="shared" si="36"/>
        <v>7201.5</v>
      </c>
      <c r="N155" s="30">
        <f t="shared" si="37"/>
        <v>689.3</v>
      </c>
      <c r="O155" s="35">
        <f t="shared" si="38"/>
        <v>28845.1</v>
      </c>
      <c r="P155" s="33">
        <f t="shared" si="39"/>
        <v>29534.4</v>
      </c>
    </row>
    <row r="156" spans="1:16" ht="15.75" customHeight="1">
      <c r="A156" s="7" t="s">
        <v>48</v>
      </c>
      <c r="B156" s="20"/>
      <c r="C156" s="21">
        <v>1983.6</v>
      </c>
      <c r="D156" s="19">
        <f t="shared" si="33"/>
        <v>1983.6</v>
      </c>
      <c r="E156" s="20"/>
      <c r="F156" s="21">
        <v>2115.4</v>
      </c>
      <c r="G156" s="19">
        <f t="shared" si="34"/>
        <v>2115.4</v>
      </c>
      <c r="H156" s="20"/>
      <c r="I156" s="21">
        <v>2170</v>
      </c>
      <c r="J156" s="19">
        <f t="shared" si="35"/>
        <v>2170</v>
      </c>
      <c r="K156" s="20"/>
      <c r="L156" s="21">
        <v>2107</v>
      </c>
      <c r="M156" s="19">
        <f t="shared" si="36"/>
        <v>2107</v>
      </c>
      <c r="N156" s="17">
        <f t="shared" si="37"/>
        <v>0</v>
      </c>
      <c r="O156" s="18">
        <f t="shared" si="38"/>
        <v>8376</v>
      </c>
      <c r="P156" s="19">
        <f t="shared" si="39"/>
        <v>8376</v>
      </c>
    </row>
    <row r="157" spans="1:16" ht="15.75" customHeight="1">
      <c r="A157" s="8" t="s">
        <v>33</v>
      </c>
      <c r="B157" s="25">
        <v>147.6</v>
      </c>
      <c r="C157" s="25">
        <v>2229.9</v>
      </c>
      <c r="D157" s="19">
        <f t="shared" si="33"/>
        <v>2377.5</v>
      </c>
      <c r="E157" s="25">
        <v>164</v>
      </c>
      <c r="F157" s="25">
        <v>2332.6</v>
      </c>
      <c r="G157" s="19">
        <f t="shared" si="34"/>
        <v>2496.6</v>
      </c>
      <c r="H157" s="25">
        <v>175.9</v>
      </c>
      <c r="I157" s="25">
        <v>2237.4</v>
      </c>
      <c r="J157" s="19">
        <f t="shared" si="35"/>
        <v>2413.3</v>
      </c>
      <c r="K157" s="25">
        <v>173.9</v>
      </c>
      <c r="L157" s="25">
        <v>2185.2</v>
      </c>
      <c r="M157" s="19">
        <f t="shared" si="36"/>
        <v>2359.1</v>
      </c>
      <c r="N157" s="17">
        <f t="shared" si="37"/>
        <v>661.4</v>
      </c>
      <c r="O157" s="18">
        <f t="shared" si="38"/>
        <v>8985.099999999999</v>
      </c>
      <c r="P157" s="19">
        <f t="shared" si="39"/>
        <v>9646.5</v>
      </c>
    </row>
    <row r="158" spans="1:16" ht="15.75" customHeight="1" thickBot="1">
      <c r="A158" s="12" t="s">
        <v>34</v>
      </c>
      <c r="B158" s="25">
        <v>6.8</v>
      </c>
      <c r="C158" s="25">
        <v>2933.1</v>
      </c>
      <c r="D158" s="40">
        <f t="shared" si="33"/>
        <v>2939.9</v>
      </c>
      <c r="E158" s="25">
        <v>7</v>
      </c>
      <c r="F158" s="25">
        <v>2996.1</v>
      </c>
      <c r="G158" s="40">
        <f t="shared" si="34"/>
        <v>3003.1</v>
      </c>
      <c r="H158" s="25">
        <v>6.6</v>
      </c>
      <c r="I158" s="25">
        <v>2826.9</v>
      </c>
      <c r="J158" s="40">
        <f t="shared" si="35"/>
        <v>2833.5</v>
      </c>
      <c r="K158" s="25">
        <v>7.5</v>
      </c>
      <c r="L158" s="25">
        <v>2727.9</v>
      </c>
      <c r="M158" s="40">
        <f t="shared" si="36"/>
        <v>2735.4</v>
      </c>
      <c r="N158" s="47">
        <f t="shared" si="37"/>
        <v>27.9</v>
      </c>
      <c r="O158" s="48">
        <f t="shared" si="38"/>
        <v>11484</v>
      </c>
      <c r="P158" s="40">
        <f t="shared" si="39"/>
        <v>11511.9</v>
      </c>
    </row>
    <row r="159" spans="1:16" s="4" customFormat="1" ht="15.75" customHeight="1" thickBot="1">
      <c r="A159" s="39" t="s">
        <v>49</v>
      </c>
      <c r="B159" s="43">
        <f>B130+B131+B135+B138+B139+B140+B141+B142+B143+B144+B145+B146+B147+B148+B149+B150+B151+B154+B155</f>
        <v>67556.79999999999</v>
      </c>
      <c r="C159" s="44">
        <f aca="true" t="shared" si="40" ref="C159:P159">C130+C131+C135+C138+C139+C140+C141+C142+C143+C144+C145+C146+C147+C148+C149+C150+C151+C154+C155</f>
        <v>110390</v>
      </c>
      <c r="D159" s="44">
        <f t="shared" si="40"/>
        <v>177946.80000000002</v>
      </c>
      <c r="E159" s="44">
        <f t="shared" si="40"/>
        <v>67544.9</v>
      </c>
      <c r="F159" s="44">
        <f t="shared" si="40"/>
        <v>107499.00000000001</v>
      </c>
      <c r="G159" s="44">
        <f t="shared" si="40"/>
        <v>175043.89999999994</v>
      </c>
      <c r="H159" s="44">
        <f t="shared" si="40"/>
        <v>67920.3</v>
      </c>
      <c r="I159" s="44">
        <f t="shared" si="40"/>
        <v>107151.59999999999</v>
      </c>
      <c r="J159" s="44">
        <f t="shared" si="40"/>
        <v>175071.9</v>
      </c>
      <c r="K159" s="44">
        <f t="shared" si="40"/>
        <v>71786.9</v>
      </c>
      <c r="L159" s="44">
        <f t="shared" si="40"/>
        <v>110537.1</v>
      </c>
      <c r="M159" s="44">
        <f t="shared" si="40"/>
        <v>182324</v>
      </c>
      <c r="N159" s="44">
        <f t="shared" si="40"/>
        <v>274808.89999999997</v>
      </c>
      <c r="O159" s="45">
        <f t="shared" si="40"/>
        <v>435577.70000000007</v>
      </c>
      <c r="P159" s="46">
        <f t="shared" si="40"/>
        <v>710386.6000000001</v>
      </c>
    </row>
    <row r="160" ht="15.75" customHeight="1">
      <c r="A160"/>
    </row>
    <row r="161" spans="1:16" ht="63" customHeight="1" thickBot="1">
      <c r="A161" s="81" t="s">
        <v>81</v>
      </c>
      <c r="B161" s="90"/>
      <c r="C161" s="90"/>
      <c r="D161" s="90"/>
      <c r="E161" s="90"/>
      <c r="F161" s="90"/>
      <c r="G161" s="90"/>
      <c r="H161" s="90"/>
      <c r="I161" s="90"/>
      <c r="J161" s="90"/>
      <c r="K161" s="90"/>
      <c r="L161" s="90"/>
      <c r="M161" s="90"/>
      <c r="N161" s="90"/>
      <c r="O161" s="90"/>
      <c r="P161" s="90"/>
    </row>
    <row r="162" spans="1:16" ht="12.75" customHeight="1" thickBot="1" thickTop="1">
      <c r="A162" s="82" t="s">
        <v>50</v>
      </c>
      <c r="B162" s="84" t="s">
        <v>36</v>
      </c>
      <c r="C162" s="85"/>
      <c r="D162" s="86"/>
      <c r="E162" s="84" t="s">
        <v>37</v>
      </c>
      <c r="F162" s="85"/>
      <c r="G162" s="86"/>
      <c r="H162" s="84" t="s">
        <v>38</v>
      </c>
      <c r="I162" s="85"/>
      <c r="J162" s="86"/>
      <c r="K162" s="84" t="s">
        <v>39</v>
      </c>
      <c r="L162" s="85"/>
      <c r="M162" s="86"/>
      <c r="N162" s="84" t="s">
        <v>65</v>
      </c>
      <c r="O162" s="87"/>
      <c r="P162" s="88"/>
    </row>
    <row r="163" spans="1:16" ht="12.75" thickBot="1">
      <c r="A163" s="83"/>
      <c r="B163" s="13" t="s">
        <v>6</v>
      </c>
      <c r="C163" s="14" t="s">
        <v>7</v>
      </c>
      <c r="D163" s="15" t="s">
        <v>8</v>
      </c>
      <c r="E163" s="13" t="s">
        <v>6</v>
      </c>
      <c r="F163" s="14" t="s">
        <v>7</v>
      </c>
      <c r="G163" s="15" t="s">
        <v>8</v>
      </c>
      <c r="H163" s="13" t="s">
        <v>6</v>
      </c>
      <c r="I163" s="14" t="s">
        <v>7</v>
      </c>
      <c r="J163" s="15" t="s">
        <v>8</v>
      </c>
      <c r="K163" s="13" t="s">
        <v>6</v>
      </c>
      <c r="L163" s="14" t="s">
        <v>7</v>
      </c>
      <c r="M163" s="15" t="s">
        <v>8</v>
      </c>
      <c r="N163" s="36" t="s">
        <v>6</v>
      </c>
      <c r="O163" s="38" t="s">
        <v>7</v>
      </c>
      <c r="P163" s="49" t="s">
        <v>8</v>
      </c>
    </row>
    <row r="164" spans="1:16" ht="15.75" customHeight="1" thickBot="1" thickTop="1">
      <c r="A164" s="6" t="s">
        <v>9</v>
      </c>
      <c r="B164" s="17">
        <v>4.1</v>
      </c>
      <c r="C164" s="18">
        <v>33872</v>
      </c>
      <c r="D164" s="19">
        <f>B164+C164</f>
        <v>33876.1</v>
      </c>
      <c r="E164" s="17">
        <v>4.8</v>
      </c>
      <c r="F164" s="18">
        <v>25741.7</v>
      </c>
      <c r="G164" s="19">
        <f>E164+F164</f>
        <v>25746.5</v>
      </c>
      <c r="H164" s="17">
        <v>4.4</v>
      </c>
      <c r="I164" s="18">
        <v>27153</v>
      </c>
      <c r="J164" s="19">
        <f>H164+I164</f>
        <v>27157.4</v>
      </c>
      <c r="K164" s="17">
        <v>7.8</v>
      </c>
      <c r="L164" s="18">
        <v>26316</v>
      </c>
      <c r="M164" s="19">
        <f>K164+L164</f>
        <v>26323.8</v>
      </c>
      <c r="N164" s="17">
        <f>B164+E164+H164+K164</f>
        <v>21.099999999999998</v>
      </c>
      <c r="O164" s="18">
        <f>C164+F164+I164+L164</f>
        <v>113082.7</v>
      </c>
      <c r="P164" s="19">
        <f>D164+G164+J164+M164</f>
        <v>113103.8</v>
      </c>
    </row>
    <row r="165" spans="1:16" ht="15.75" customHeight="1" thickBot="1">
      <c r="A165" s="31" t="s">
        <v>10</v>
      </c>
      <c r="B165" s="27">
        <f>SUM(B166:B168)</f>
        <v>25402</v>
      </c>
      <c r="C165" s="28">
        <f>SUM(C166:C168)</f>
        <v>5093.3</v>
      </c>
      <c r="D165" s="29">
        <f aca="true" t="shared" si="41" ref="D165:D192">B165+C165</f>
        <v>30495.3</v>
      </c>
      <c r="E165" s="28">
        <f>SUM(E166:E168)</f>
        <v>28749</v>
      </c>
      <c r="F165" s="28">
        <f>SUM(F166:F168)</f>
        <v>5769.7</v>
      </c>
      <c r="G165" s="29">
        <f aca="true" t="shared" si="42" ref="G165:G192">E165+F165</f>
        <v>34518.7</v>
      </c>
      <c r="H165" s="28">
        <f>SUM(H166:H168)</f>
        <v>30045</v>
      </c>
      <c r="I165" s="28">
        <f>SUM(I166:I168)</f>
        <v>5780.7</v>
      </c>
      <c r="J165" s="29">
        <f aca="true" t="shared" si="43" ref="J165:J192">H165+I165</f>
        <v>35825.7</v>
      </c>
      <c r="K165" s="28">
        <f>SUM(K166:K168)</f>
        <v>27242.1</v>
      </c>
      <c r="L165" s="28">
        <f>SUM(L166:L168)</f>
        <v>5591.9</v>
      </c>
      <c r="M165" s="29">
        <f aca="true" t="shared" si="44" ref="M165:M192">K165+L165</f>
        <v>32834</v>
      </c>
      <c r="N165" s="30">
        <f aca="true" t="shared" si="45" ref="N165:N192">B165+E165+H165+K165</f>
        <v>111438.1</v>
      </c>
      <c r="O165" s="35">
        <f aca="true" t="shared" si="46" ref="O165:O192">C165+F165+I165+L165</f>
        <v>22235.6</v>
      </c>
      <c r="P165" s="33">
        <f aca="true" t="shared" si="47" ref="P165:P192">D165+G165+J165+M165</f>
        <v>133673.7</v>
      </c>
    </row>
    <row r="166" spans="1:16" ht="15.75" customHeight="1">
      <c r="A166" s="7" t="s">
        <v>11</v>
      </c>
      <c r="B166" s="20">
        <v>11089</v>
      </c>
      <c r="C166" s="21">
        <v>1845</v>
      </c>
      <c r="D166" s="19">
        <f t="shared" si="41"/>
        <v>12934</v>
      </c>
      <c r="E166" s="20">
        <v>12625</v>
      </c>
      <c r="F166" s="21">
        <v>2143</v>
      </c>
      <c r="G166" s="19">
        <f t="shared" si="42"/>
        <v>14768</v>
      </c>
      <c r="H166" s="20">
        <v>13131</v>
      </c>
      <c r="I166" s="21">
        <v>2028</v>
      </c>
      <c r="J166" s="19">
        <f t="shared" si="43"/>
        <v>15159</v>
      </c>
      <c r="K166" s="20">
        <v>11800</v>
      </c>
      <c r="L166" s="21">
        <v>2061</v>
      </c>
      <c r="M166" s="19">
        <f t="shared" si="44"/>
        <v>13861</v>
      </c>
      <c r="N166" s="17">
        <f t="shared" si="45"/>
        <v>48645</v>
      </c>
      <c r="O166" s="18">
        <f t="shared" si="46"/>
        <v>8077</v>
      </c>
      <c r="P166" s="19">
        <f t="shared" si="47"/>
        <v>56722</v>
      </c>
    </row>
    <row r="167" spans="1:16" ht="15.75" customHeight="1">
      <c r="A167" s="7" t="s">
        <v>40</v>
      </c>
      <c r="B167" s="20">
        <v>14217</v>
      </c>
      <c r="C167" s="21">
        <v>2539</v>
      </c>
      <c r="D167" s="19">
        <f t="shared" si="41"/>
        <v>16756</v>
      </c>
      <c r="E167" s="20">
        <v>16026</v>
      </c>
      <c r="F167" s="21">
        <v>2853</v>
      </c>
      <c r="G167" s="19">
        <f t="shared" si="42"/>
        <v>18879</v>
      </c>
      <c r="H167" s="20">
        <v>16816</v>
      </c>
      <c r="I167" s="21">
        <v>2973</v>
      </c>
      <c r="J167" s="19">
        <f t="shared" si="43"/>
        <v>19789</v>
      </c>
      <c r="K167" s="20">
        <v>15338</v>
      </c>
      <c r="L167" s="21">
        <v>2733</v>
      </c>
      <c r="M167" s="19">
        <f t="shared" si="44"/>
        <v>18071</v>
      </c>
      <c r="N167" s="17">
        <f t="shared" si="45"/>
        <v>62397</v>
      </c>
      <c r="O167" s="18">
        <f t="shared" si="46"/>
        <v>11098</v>
      </c>
      <c r="P167" s="19">
        <f t="shared" si="47"/>
        <v>73495</v>
      </c>
    </row>
    <row r="168" spans="1:16" ht="15.75" customHeight="1" thickBot="1">
      <c r="A168" s="7" t="s">
        <v>13</v>
      </c>
      <c r="B168" s="20">
        <v>96</v>
      </c>
      <c r="C168" s="21">
        <v>709.3</v>
      </c>
      <c r="D168" s="19">
        <f t="shared" si="41"/>
        <v>805.3</v>
      </c>
      <c r="E168" s="20">
        <v>98</v>
      </c>
      <c r="F168" s="21">
        <v>773.7</v>
      </c>
      <c r="G168" s="19">
        <f t="shared" si="42"/>
        <v>871.7</v>
      </c>
      <c r="H168" s="20">
        <v>98</v>
      </c>
      <c r="I168" s="21">
        <v>779.7</v>
      </c>
      <c r="J168" s="19">
        <f t="shared" si="43"/>
        <v>877.7</v>
      </c>
      <c r="K168" s="20">
        <v>104.1</v>
      </c>
      <c r="L168" s="21">
        <v>797.9</v>
      </c>
      <c r="M168" s="19">
        <f t="shared" si="44"/>
        <v>902</v>
      </c>
      <c r="N168" s="17">
        <f t="shared" si="45"/>
        <v>396.1</v>
      </c>
      <c r="O168" s="18">
        <f t="shared" si="46"/>
        <v>3060.6</v>
      </c>
      <c r="P168" s="19">
        <f t="shared" si="47"/>
        <v>3456.7</v>
      </c>
    </row>
    <row r="169" spans="1:16" ht="15.75" customHeight="1" thickBot="1">
      <c r="A169" s="31" t="s">
        <v>14</v>
      </c>
      <c r="B169" s="27">
        <f>SUM(B170:B171)</f>
        <v>5337.2</v>
      </c>
      <c r="C169" s="28">
        <f>SUM(C170:C171)</f>
        <v>26849.9</v>
      </c>
      <c r="D169" s="29">
        <f t="shared" si="41"/>
        <v>32187.100000000002</v>
      </c>
      <c r="E169" s="28">
        <f>SUM(E170:E171)</f>
        <v>5339.6</v>
      </c>
      <c r="F169" s="28">
        <f>SUM(F170:F171)</f>
        <v>28355.9</v>
      </c>
      <c r="G169" s="29">
        <f t="shared" si="42"/>
        <v>33695.5</v>
      </c>
      <c r="H169" s="28">
        <f>SUM(H170:H171)</f>
        <v>5598.5</v>
      </c>
      <c r="I169" s="28">
        <f>SUM(I170:I171)</f>
        <v>29558.9</v>
      </c>
      <c r="J169" s="29">
        <f t="shared" si="43"/>
        <v>35157.4</v>
      </c>
      <c r="K169" s="28">
        <f>SUM(K170:K171)</f>
        <v>5693.8</v>
      </c>
      <c r="L169" s="28">
        <f>SUM(L170:L171)</f>
        <v>32269</v>
      </c>
      <c r="M169" s="29">
        <f t="shared" si="44"/>
        <v>37962.8</v>
      </c>
      <c r="N169" s="30">
        <f t="shared" si="45"/>
        <v>21969.1</v>
      </c>
      <c r="O169" s="35">
        <f t="shared" si="46"/>
        <v>117033.70000000001</v>
      </c>
      <c r="P169" s="33">
        <f t="shared" si="47"/>
        <v>139002.8</v>
      </c>
    </row>
    <row r="170" spans="1:16" ht="15.75" customHeight="1">
      <c r="A170" s="7" t="s">
        <v>15</v>
      </c>
      <c r="B170" s="20">
        <v>1092</v>
      </c>
      <c r="C170" s="21">
        <v>805</v>
      </c>
      <c r="D170" s="19">
        <f t="shared" si="41"/>
        <v>1897</v>
      </c>
      <c r="E170" s="20">
        <v>1103</v>
      </c>
      <c r="F170" s="21">
        <v>964</v>
      </c>
      <c r="G170" s="19">
        <f t="shared" si="42"/>
        <v>2067</v>
      </c>
      <c r="H170" s="20">
        <v>1086</v>
      </c>
      <c r="I170" s="21">
        <v>915</v>
      </c>
      <c r="J170" s="19">
        <f t="shared" si="43"/>
        <v>2001</v>
      </c>
      <c r="K170" s="20">
        <v>1078</v>
      </c>
      <c r="L170" s="21">
        <v>879</v>
      </c>
      <c r="M170" s="19">
        <f t="shared" si="44"/>
        <v>1957</v>
      </c>
      <c r="N170" s="17">
        <f t="shared" si="45"/>
        <v>4359</v>
      </c>
      <c r="O170" s="18">
        <f t="shared" si="46"/>
        <v>3563</v>
      </c>
      <c r="P170" s="19">
        <f t="shared" si="47"/>
        <v>7922</v>
      </c>
    </row>
    <row r="171" spans="1:16" ht="15.75" customHeight="1">
      <c r="A171" s="7" t="s">
        <v>16</v>
      </c>
      <c r="B171" s="20">
        <v>4245.2</v>
      </c>
      <c r="C171" s="21">
        <v>26044.9</v>
      </c>
      <c r="D171" s="19">
        <f t="shared" si="41"/>
        <v>30290.100000000002</v>
      </c>
      <c r="E171" s="20">
        <v>4236.6</v>
      </c>
      <c r="F171" s="21">
        <v>27391.9</v>
      </c>
      <c r="G171" s="19">
        <f t="shared" si="42"/>
        <v>31628.5</v>
      </c>
      <c r="H171" s="20">
        <v>4512.5</v>
      </c>
      <c r="I171" s="21">
        <v>28643.9</v>
      </c>
      <c r="J171" s="19">
        <f t="shared" si="43"/>
        <v>33156.4</v>
      </c>
      <c r="K171" s="20">
        <v>4615.8</v>
      </c>
      <c r="L171" s="21">
        <v>31390</v>
      </c>
      <c r="M171" s="19">
        <f t="shared" si="44"/>
        <v>36005.8</v>
      </c>
      <c r="N171" s="17">
        <f t="shared" si="45"/>
        <v>17610.1</v>
      </c>
      <c r="O171" s="18">
        <f t="shared" si="46"/>
        <v>113470.70000000001</v>
      </c>
      <c r="P171" s="19">
        <f t="shared" si="47"/>
        <v>131080.8</v>
      </c>
    </row>
    <row r="172" spans="1:16" ht="15.75" customHeight="1">
      <c r="A172" s="7" t="s">
        <v>17</v>
      </c>
      <c r="B172" s="20">
        <v>2356.5</v>
      </c>
      <c r="C172" s="21">
        <v>462</v>
      </c>
      <c r="D172" s="19">
        <f t="shared" si="41"/>
        <v>2818.5</v>
      </c>
      <c r="E172" s="20">
        <v>2259</v>
      </c>
      <c r="F172" s="21">
        <v>460</v>
      </c>
      <c r="G172" s="19">
        <f t="shared" si="42"/>
        <v>2719</v>
      </c>
      <c r="H172" s="20">
        <v>2362.8</v>
      </c>
      <c r="I172" s="21">
        <v>450</v>
      </c>
      <c r="J172" s="19">
        <f t="shared" si="43"/>
        <v>2812.8</v>
      </c>
      <c r="K172" s="20">
        <v>2707.7</v>
      </c>
      <c r="L172" s="21">
        <v>449</v>
      </c>
      <c r="M172" s="19">
        <f t="shared" si="44"/>
        <v>3156.7</v>
      </c>
      <c r="N172" s="17">
        <f t="shared" si="45"/>
        <v>9686</v>
      </c>
      <c r="O172" s="18">
        <f t="shared" si="46"/>
        <v>1821</v>
      </c>
      <c r="P172" s="19">
        <f t="shared" si="47"/>
        <v>11507</v>
      </c>
    </row>
    <row r="173" spans="1:16" ht="15.75" customHeight="1">
      <c r="A173" s="7" t="s">
        <v>41</v>
      </c>
      <c r="B173" s="20">
        <v>611.3</v>
      </c>
      <c r="C173" s="22">
        <v>0</v>
      </c>
      <c r="D173" s="19">
        <f t="shared" si="41"/>
        <v>611.3</v>
      </c>
      <c r="E173" s="20">
        <v>692.2</v>
      </c>
      <c r="F173" s="22"/>
      <c r="G173" s="19">
        <f t="shared" si="42"/>
        <v>692.2</v>
      </c>
      <c r="H173" s="20">
        <v>680.2</v>
      </c>
      <c r="I173" s="22"/>
      <c r="J173" s="19">
        <f t="shared" si="43"/>
        <v>680.2</v>
      </c>
      <c r="K173" s="20">
        <v>675.5</v>
      </c>
      <c r="L173" s="22"/>
      <c r="M173" s="19">
        <f t="shared" si="44"/>
        <v>675.5</v>
      </c>
      <c r="N173" s="17">
        <f t="shared" si="45"/>
        <v>2659.2</v>
      </c>
      <c r="O173" s="18">
        <f t="shared" si="46"/>
        <v>0</v>
      </c>
      <c r="P173" s="19">
        <f t="shared" si="47"/>
        <v>2659.2</v>
      </c>
    </row>
    <row r="174" spans="1:16" ht="15.75" customHeight="1">
      <c r="A174" s="7" t="s">
        <v>57</v>
      </c>
      <c r="B174" s="20">
        <v>158.6</v>
      </c>
      <c r="C174" s="22"/>
      <c r="D174" s="19">
        <f t="shared" si="41"/>
        <v>158.6</v>
      </c>
      <c r="E174" s="20">
        <v>166.5</v>
      </c>
      <c r="F174" s="22">
        <v>0</v>
      </c>
      <c r="G174" s="19">
        <f t="shared" si="42"/>
        <v>166.5</v>
      </c>
      <c r="H174" s="20">
        <v>167</v>
      </c>
      <c r="I174" s="22"/>
      <c r="J174" s="19">
        <f t="shared" si="43"/>
        <v>167</v>
      </c>
      <c r="K174" s="20">
        <v>168.6</v>
      </c>
      <c r="L174" s="22"/>
      <c r="M174" s="19">
        <f t="shared" si="44"/>
        <v>168.6</v>
      </c>
      <c r="N174" s="17">
        <f t="shared" si="45"/>
        <v>660.7</v>
      </c>
      <c r="O174" s="18">
        <f t="shared" si="46"/>
        <v>0</v>
      </c>
      <c r="P174" s="19">
        <f t="shared" si="47"/>
        <v>660.7</v>
      </c>
    </row>
    <row r="175" spans="1:16" ht="15.75" customHeight="1">
      <c r="A175" s="7" t="s">
        <v>19</v>
      </c>
      <c r="B175" s="20">
        <v>1052</v>
      </c>
      <c r="C175" s="21">
        <v>7427</v>
      </c>
      <c r="D175" s="19">
        <f t="shared" si="41"/>
        <v>8479</v>
      </c>
      <c r="E175" s="20">
        <v>1047</v>
      </c>
      <c r="F175" s="21">
        <v>8072</v>
      </c>
      <c r="G175" s="19">
        <f t="shared" si="42"/>
        <v>9119</v>
      </c>
      <c r="H175" s="20">
        <v>1049</v>
      </c>
      <c r="I175" s="21">
        <v>7813</v>
      </c>
      <c r="J175" s="19">
        <f t="shared" si="43"/>
        <v>8862</v>
      </c>
      <c r="K175" s="20">
        <v>1180</v>
      </c>
      <c r="L175" s="21">
        <v>9140</v>
      </c>
      <c r="M175" s="19">
        <f t="shared" si="44"/>
        <v>10320</v>
      </c>
      <c r="N175" s="17">
        <f t="shared" si="45"/>
        <v>4328</v>
      </c>
      <c r="O175" s="18">
        <f t="shared" si="46"/>
        <v>32452</v>
      </c>
      <c r="P175" s="19">
        <f t="shared" si="47"/>
        <v>36780</v>
      </c>
    </row>
    <row r="176" spans="1:16" ht="15.75" customHeight="1">
      <c r="A176" s="7" t="s">
        <v>20</v>
      </c>
      <c r="B176" s="20">
        <v>2034.3</v>
      </c>
      <c r="C176" s="21">
        <v>6339.3</v>
      </c>
      <c r="D176" s="19">
        <f t="shared" si="41"/>
        <v>8373.6</v>
      </c>
      <c r="E176" s="20">
        <v>1839.9</v>
      </c>
      <c r="F176" s="21">
        <v>6690.8</v>
      </c>
      <c r="G176" s="19">
        <f t="shared" si="42"/>
        <v>8530.7</v>
      </c>
      <c r="H176" s="20">
        <v>1833.2</v>
      </c>
      <c r="I176" s="21">
        <v>5599.9</v>
      </c>
      <c r="J176" s="19">
        <f t="shared" si="43"/>
        <v>7433.099999999999</v>
      </c>
      <c r="K176" s="20">
        <v>3468.1</v>
      </c>
      <c r="L176" s="21">
        <v>6984.3</v>
      </c>
      <c r="M176" s="19">
        <f t="shared" si="44"/>
        <v>10452.4</v>
      </c>
      <c r="N176" s="17">
        <f t="shared" si="45"/>
        <v>9175.5</v>
      </c>
      <c r="O176" s="18">
        <f t="shared" si="46"/>
        <v>25614.3</v>
      </c>
      <c r="P176" s="19">
        <f t="shared" si="47"/>
        <v>34789.8</v>
      </c>
    </row>
    <row r="177" spans="1:16" ht="15.75" customHeight="1">
      <c r="A177" s="7" t="s">
        <v>21</v>
      </c>
      <c r="B177" s="20">
        <v>2121.2</v>
      </c>
      <c r="C177" s="21">
        <v>3900</v>
      </c>
      <c r="D177" s="19">
        <f t="shared" si="41"/>
        <v>6021.2</v>
      </c>
      <c r="E177" s="20">
        <v>2310.5</v>
      </c>
      <c r="F177" s="21">
        <v>4329.2</v>
      </c>
      <c r="G177" s="19">
        <f t="shared" si="42"/>
        <v>6639.7</v>
      </c>
      <c r="H177" s="20">
        <v>2147</v>
      </c>
      <c r="I177" s="21">
        <v>4557</v>
      </c>
      <c r="J177" s="19">
        <f t="shared" si="43"/>
        <v>6704</v>
      </c>
      <c r="K177" s="20">
        <v>2260.6</v>
      </c>
      <c r="L177" s="21">
        <v>5525.2</v>
      </c>
      <c r="M177" s="19">
        <f t="shared" si="44"/>
        <v>7785.799999999999</v>
      </c>
      <c r="N177" s="17">
        <f t="shared" si="45"/>
        <v>8839.3</v>
      </c>
      <c r="O177" s="18">
        <f t="shared" si="46"/>
        <v>18311.4</v>
      </c>
      <c r="P177" s="19">
        <f t="shared" si="47"/>
        <v>27150.7</v>
      </c>
    </row>
    <row r="178" spans="1:16" ht="15.75" customHeight="1">
      <c r="A178" s="7" t="s">
        <v>58</v>
      </c>
      <c r="B178" s="20">
        <v>146.7</v>
      </c>
      <c r="C178" s="21">
        <v>287.3</v>
      </c>
      <c r="D178" s="19">
        <f t="shared" si="41"/>
        <v>434</v>
      </c>
      <c r="E178" s="20">
        <v>148.2</v>
      </c>
      <c r="F178" s="21">
        <v>304</v>
      </c>
      <c r="G178" s="19">
        <f t="shared" si="42"/>
        <v>452.2</v>
      </c>
      <c r="H178" s="20">
        <v>157</v>
      </c>
      <c r="I178" s="21">
        <v>270</v>
      </c>
      <c r="J178" s="19">
        <f t="shared" si="43"/>
        <v>427</v>
      </c>
      <c r="K178" s="20">
        <v>159.2</v>
      </c>
      <c r="L178" s="21">
        <v>274.9</v>
      </c>
      <c r="M178" s="19">
        <f t="shared" si="44"/>
        <v>434.09999999999997</v>
      </c>
      <c r="N178" s="17">
        <f t="shared" si="45"/>
        <v>611.0999999999999</v>
      </c>
      <c r="O178" s="18">
        <f t="shared" si="46"/>
        <v>1136.1999999999998</v>
      </c>
      <c r="P178" s="19">
        <f t="shared" si="47"/>
        <v>1747.3</v>
      </c>
    </row>
    <row r="179" spans="1:16" ht="15.75" customHeight="1">
      <c r="A179" s="7" t="s">
        <v>22</v>
      </c>
      <c r="B179" s="20">
        <v>7008.8</v>
      </c>
      <c r="C179" s="22">
        <v>0</v>
      </c>
      <c r="D179" s="19">
        <f t="shared" si="41"/>
        <v>7008.8</v>
      </c>
      <c r="E179" s="20">
        <v>7111.1</v>
      </c>
      <c r="F179" s="22"/>
      <c r="G179" s="19">
        <f t="shared" si="42"/>
        <v>7111.1</v>
      </c>
      <c r="H179" s="20">
        <v>6933</v>
      </c>
      <c r="I179" s="22"/>
      <c r="J179" s="19">
        <f t="shared" si="43"/>
        <v>6933</v>
      </c>
      <c r="K179" s="20">
        <v>7675.7</v>
      </c>
      <c r="L179" s="22"/>
      <c r="M179" s="19">
        <f t="shared" si="44"/>
        <v>7675.7</v>
      </c>
      <c r="N179" s="17">
        <f t="shared" si="45"/>
        <v>28728.600000000002</v>
      </c>
      <c r="O179" s="18">
        <f t="shared" si="46"/>
        <v>0</v>
      </c>
      <c r="P179" s="19">
        <f t="shared" si="47"/>
        <v>28728.600000000002</v>
      </c>
    </row>
    <row r="180" spans="1:16" ht="15.75" customHeight="1">
      <c r="A180" s="7" t="s">
        <v>23</v>
      </c>
      <c r="B180" s="20">
        <v>784.5</v>
      </c>
      <c r="C180" s="21">
        <v>21218.7</v>
      </c>
      <c r="D180" s="19">
        <f t="shared" si="41"/>
        <v>22003.2</v>
      </c>
      <c r="E180" s="20">
        <v>743.4</v>
      </c>
      <c r="F180" s="21">
        <v>26105.3</v>
      </c>
      <c r="G180" s="19">
        <f t="shared" si="42"/>
        <v>26848.7</v>
      </c>
      <c r="H180" s="20">
        <v>755.1</v>
      </c>
      <c r="I180" s="21">
        <v>21566.5</v>
      </c>
      <c r="J180" s="19">
        <f t="shared" si="43"/>
        <v>22321.6</v>
      </c>
      <c r="K180" s="20">
        <v>790</v>
      </c>
      <c r="L180" s="21">
        <v>21418.5</v>
      </c>
      <c r="M180" s="19">
        <f t="shared" si="44"/>
        <v>22208.5</v>
      </c>
      <c r="N180" s="17">
        <f t="shared" si="45"/>
        <v>3073</v>
      </c>
      <c r="O180" s="18">
        <f t="shared" si="46"/>
        <v>90309</v>
      </c>
      <c r="P180" s="19">
        <f t="shared" si="47"/>
        <v>93382</v>
      </c>
    </row>
    <row r="181" spans="1:16" ht="15.75" customHeight="1">
      <c r="A181" s="7" t="s">
        <v>24</v>
      </c>
      <c r="B181" s="20">
        <v>5330</v>
      </c>
      <c r="C181" s="21">
        <v>2912</v>
      </c>
      <c r="D181" s="19">
        <f t="shared" si="41"/>
        <v>8242</v>
      </c>
      <c r="E181" s="20">
        <v>5215</v>
      </c>
      <c r="F181" s="21">
        <v>2913</v>
      </c>
      <c r="G181" s="19">
        <f t="shared" si="42"/>
        <v>8128</v>
      </c>
      <c r="H181" s="20">
        <v>5305</v>
      </c>
      <c r="I181" s="21">
        <v>2905</v>
      </c>
      <c r="J181" s="19">
        <f t="shared" si="43"/>
        <v>8210</v>
      </c>
      <c r="K181" s="20">
        <v>5006</v>
      </c>
      <c r="L181" s="21">
        <v>2170.1</v>
      </c>
      <c r="M181" s="19">
        <f t="shared" si="44"/>
        <v>7176.1</v>
      </c>
      <c r="N181" s="17">
        <f t="shared" si="45"/>
        <v>20856</v>
      </c>
      <c r="O181" s="18">
        <f t="shared" si="46"/>
        <v>10900.1</v>
      </c>
      <c r="P181" s="19">
        <f t="shared" si="47"/>
        <v>31756.1</v>
      </c>
    </row>
    <row r="182" spans="1:16" ht="15.75" customHeight="1">
      <c r="A182" s="7" t="s">
        <v>42</v>
      </c>
      <c r="B182" s="20">
        <v>572.7</v>
      </c>
      <c r="C182" s="21">
        <v>150.8</v>
      </c>
      <c r="D182" s="19">
        <f t="shared" si="41"/>
        <v>723.5</v>
      </c>
      <c r="E182" s="20">
        <v>536.2</v>
      </c>
      <c r="F182" s="21">
        <v>165.6</v>
      </c>
      <c r="G182" s="19">
        <f t="shared" si="42"/>
        <v>701.8000000000001</v>
      </c>
      <c r="H182" s="20">
        <v>540.2</v>
      </c>
      <c r="I182" s="21">
        <v>166.5</v>
      </c>
      <c r="J182" s="19">
        <f t="shared" si="43"/>
        <v>706.7</v>
      </c>
      <c r="K182" s="20">
        <v>579.3</v>
      </c>
      <c r="L182" s="21">
        <v>164.7</v>
      </c>
      <c r="M182" s="19">
        <f t="shared" si="44"/>
        <v>744</v>
      </c>
      <c r="N182" s="17">
        <f t="shared" si="45"/>
        <v>2228.4</v>
      </c>
      <c r="O182" s="18">
        <f t="shared" si="46"/>
        <v>647.5999999999999</v>
      </c>
      <c r="P182" s="19">
        <f t="shared" si="47"/>
        <v>2876</v>
      </c>
    </row>
    <row r="183" spans="1:16" ht="15.75" customHeight="1">
      <c r="A183" s="7" t="s">
        <v>43</v>
      </c>
      <c r="B183" s="20">
        <v>7077</v>
      </c>
      <c r="C183" s="21"/>
      <c r="D183" s="19">
        <f t="shared" si="41"/>
        <v>7077</v>
      </c>
      <c r="E183" s="20">
        <v>7123</v>
      </c>
      <c r="F183" s="21"/>
      <c r="G183" s="19">
        <f t="shared" si="42"/>
        <v>7123</v>
      </c>
      <c r="H183" s="20">
        <v>7277</v>
      </c>
      <c r="I183" s="21"/>
      <c r="J183" s="19">
        <f t="shared" si="43"/>
        <v>7277</v>
      </c>
      <c r="K183" s="20">
        <v>7022</v>
      </c>
      <c r="L183" s="21"/>
      <c r="M183" s="19">
        <f t="shared" si="44"/>
        <v>7022</v>
      </c>
      <c r="N183" s="17">
        <f t="shared" si="45"/>
        <v>28499</v>
      </c>
      <c r="O183" s="18">
        <f t="shared" si="46"/>
        <v>0</v>
      </c>
      <c r="P183" s="19">
        <f t="shared" si="47"/>
        <v>28499</v>
      </c>
    </row>
    <row r="184" spans="1:16" ht="15.75" customHeight="1" thickBot="1">
      <c r="A184" s="7" t="s">
        <v>26</v>
      </c>
      <c r="B184" s="20">
        <v>79.7</v>
      </c>
      <c r="C184" s="21">
        <v>8638.7</v>
      </c>
      <c r="D184" s="19">
        <f t="shared" si="41"/>
        <v>8718.400000000001</v>
      </c>
      <c r="E184" s="20">
        <v>75.5</v>
      </c>
      <c r="F184" s="21">
        <v>7876.5</v>
      </c>
      <c r="G184" s="19">
        <f t="shared" si="42"/>
        <v>7952</v>
      </c>
      <c r="H184" s="20">
        <v>76</v>
      </c>
      <c r="I184" s="21">
        <v>8089.1</v>
      </c>
      <c r="J184" s="19">
        <f t="shared" si="43"/>
        <v>8165.1</v>
      </c>
      <c r="K184" s="20">
        <v>76.3</v>
      </c>
      <c r="L184" s="21">
        <v>7511.8</v>
      </c>
      <c r="M184" s="19">
        <f t="shared" si="44"/>
        <v>7588.1</v>
      </c>
      <c r="N184" s="17">
        <f t="shared" si="45"/>
        <v>307.5</v>
      </c>
      <c r="O184" s="18">
        <f t="shared" si="46"/>
        <v>32116.100000000002</v>
      </c>
      <c r="P184" s="19">
        <f t="shared" si="47"/>
        <v>32423.6</v>
      </c>
    </row>
    <row r="185" spans="1:16" ht="15.75" customHeight="1" thickBot="1">
      <c r="A185" s="31" t="s">
        <v>44</v>
      </c>
      <c r="B185" s="27">
        <f>SUM(B186:B187)</f>
        <v>138.9</v>
      </c>
      <c r="C185" s="28">
        <f>SUM(C186:C187)</f>
        <v>5206.8</v>
      </c>
      <c r="D185" s="29">
        <f t="shared" si="41"/>
        <v>5345.7</v>
      </c>
      <c r="E185" s="28">
        <f>SUM(E186:E187)</f>
        <v>147</v>
      </c>
      <c r="F185" s="28">
        <f>SUM(F186:F187)</f>
        <v>5277.6</v>
      </c>
      <c r="G185" s="29">
        <f t="shared" si="42"/>
        <v>5424.6</v>
      </c>
      <c r="H185" s="28">
        <f>SUM(H186:H187)</f>
        <v>142.8</v>
      </c>
      <c r="I185" s="28">
        <f>SUM(I186:I187)</f>
        <v>5483.4</v>
      </c>
      <c r="J185" s="29">
        <f t="shared" si="43"/>
        <v>5626.2</v>
      </c>
      <c r="K185" s="28">
        <f>SUM(K186:K187)</f>
        <v>554.6999999999999</v>
      </c>
      <c r="L185" s="28">
        <f>SUM(L186:L187)</f>
        <v>6383</v>
      </c>
      <c r="M185" s="29">
        <f t="shared" si="44"/>
        <v>6937.7</v>
      </c>
      <c r="N185" s="30">
        <f t="shared" si="45"/>
        <v>983.3999999999999</v>
      </c>
      <c r="O185" s="35">
        <f t="shared" si="46"/>
        <v>22350.800000000003</v>
      </c>
      <c r="P185" s="33">
        <f t="shared" si="47"/>
        <v>23334.2</v>
      </c>
    </row>
    <row r="186" spans="1:16" ht="15.75" customHeight="1">
      <c r="A186" s="7" t="s">
        <v>45</v>
      </c>
      <c r="B186" s="20">
        <v>88.7</v>
      </c>
      <c r="C186" s="21">
        <v>2692.9</v>
      </c>
      <c r="D186" s="19">
        <f t="shared" si="41"/>
        <v>2781.6</v>
      </c>
      <c r="E186" s="20">
        <v>96</v>
      </c>
      <c r="F186" s="21">
        <v>2737.9</v>
      </c>
      <c r="G186" s="19">
        <f t="shared" si="42"/>
        <v>2833.9</v>
      </c>
      <c r="H186" s="20">
        <v>90</v>
      </c>
      <c r="I186" s="21">
        <v>2871</v>
      </c>
      <c r="J186" s="19">
        <f t="shared" si="43"/>
        <v>2961</v>
      </c>
      <c r="K186" s="20">
        <v>117.3</v>
      </c>
      <c r="L186" s="21">
        <v>3239.1</v>
      </c>
      <c r="M186" s="19">
        <f t="shared" si="44"/>
        <v>3356.4</v>
      </c>
      <c r="N186" s="17">
        <f t="shared" si="45"/>
        <v>392</v>
      </c>
      <c r="O186" s="18">
        <f t="shared" si="46"/>
        <v>11540.9</v>
      </c>
      <c r="P186" s="19">
        <f t="shared" si="47"/>
        <v>11932.9</v>
      </c>
    </row>
    <row r="187" spans="1:16" ht="15.75" customHeight="1">
      <c r="A187" s="7" t="s">
        <v>51</v>
      </c>
      <c r="B187" s="20">
        <v>50.2</v>
      </c>
      <c r="C187" s="25">
        <v>2513.9</v>
      </c>
      <c r="D187" s="19">
        <f t="shared" si="41"/>
        <v>2564.1</v>
      </c>
      <c r="E187" s="20">
        <v>51</v>
      </c>
      <c r="F187" s="25">
        <v>2539.7</v>
      </c>
      <c r="G187" s="19">
        <f t="shared" si="42"/>
        <v>2590.7</v>
      </c>
      <c r="H187" s="20">
        <v>52.8</v>
      </c>
      <c r="I187" s="25">
        <v>2612.4</v>
      </c>
      <c r="J187" s="19">
        <f t="shared" si="43"/>
        <v>2665.2000000000003</v>
      </c>
      <c r="K187" s="20">
        <v>437.4</v>
      </c>
      <c r="L187" s="25">
        <v>3143.9</v>
      </c>
      <c r="M187" s="19">
        <f t="shared" si="44"/>
        <v>3581.3</v>
      </c>
      <c r="N187" s="17">
        <f t="shared" si="45"/>
        <v>591.4</v>
      </c>
      <c r="O187" s="18">
        <f t="shared" si="46"/>
        <v>10809.9</v>
      </c>
      <c r="P187" s="19">
        <f t="shared" si="47"/>
        <v>11401.3</v>
      </c>
    </row>
    <row r="188" spans="1:16" ht="15.75" customHeight="1" thickBot="1">
      <c r="A188" s="7" t="s">
        <v>30</v>
      </c>
      <c r="B188" s="20">
        <v>19829.9</v>
      </c>
      <c r="C188" s="21">
        <v>0</v>
      </c>
      <c r="D188" s="19">
        <f t="shared" si="41"/>
        <v>19829.9</v>
      </c>
      <c r="E188" s="20">
        <v>18592.7</v>
      </c>
      <c r="F188" s="21"/>
      <c r="G188" s="19">
        <f t="shared" si="42"/>
        <v>18592.7</v>
      </c>
      <c r="H188" s="20">
        <v>20124.3</v>
      </c>
      <c r="I188" s="21"/>
      <c r="J188" s="19">
        <f t="shared" si="43"/>
        <v>20124.3</v>
      </c>
      <c r="K188" s="20">
        <v>21190</v>
      </c>
      <c r="L188" s="21"/>
      <c r="M188" s="19">
        <f t="shared" si="44"/>
        <v>21190</v>
      </c>
      <c r="N188" s="17">
        <f t="shared" si="45"/>
        <v>79736.90000000001</v>
      </c>
      <c r="O188" s="18">
        <f t="shared" si="46"/>
        <v>0</v>
      </c>
      <c r="P188" s="19">
        <f t="shared" si="47"/>
        <v>79736.90000000001</v>
      </c>
    </row>
    <row r="189" spans="1:16" ht="15.75" customHeight="1" thickBot="1">
      <c r="A189" s="31" t="s">
        <v>47</v>
      </c>
      <c r="B189" s="27">
        <f>SUM(B190:B192)</f>
        <v>168.6</v>
      </c>
      <c r="C189" s="28">
        <f>SUM(C190:C192)</f>
        <v>7998.299999999999</v>
      </c>
      <c r="D189" s="29">
        <f t="shared" si="41"/>
        <v>8166.9</v>
      </c>
      <c r="E189" s="28">
        <f>SUM(E190:E192)</f>
        <v>187.9</v>
      </c>
      <c r="F189" s="28">
        <f>SUM(F190:F192)</f>
        <v>8148.9</v>
      </c>
      <c r="G189" s="29">
        <f t="shared" si="42"/>
        <v>8336.8</v>
      </c>
      <c r="H189" s="28">
        <f>SUM(H190:H192)</f>
        <v>210.2</v>
      </c>
      <c r="I189" s="28">
        <f>SUM(I190:I192)</f>
        <v>8347.6</v>
      </c>
      <c r="J189" s="29">
        <f t="shared" si="43"/>
        <v>8557.800000000001</v>
      </c>
      <c r="K189" s="28">
        <f>SUM(K190:K192)</f>
        <v>205.1</v>
      </c>
      <c r="L189" s="28">
        <f>SUM(L190:L192)</f>
        <v>8223.8</v>
      </c>
      <c r="M189" s="29">
        <f t="shared" si="44"/>
        <v>8428.9</v>
      </c>
      <c r="N189" s="30">
        <f t="shared" si="45"/>
        <v>771.8000000000001</v>
      </c>
      <c r="O189" s="35">
        <f t="shared" si="46"/>
        <v>32718.6</v>
      </c>
      <c r="P189" s="33">
        <f t="shared" si="47"/>
        <v>33490.4</v>
      </c>
    </row>
    <row r="190" spans="1:16" ht="15.75" customHeight="1">
      <c r="A190" s="7" t="s">
        <v>52</v>
      </c>
      <c r="B190" s="20"/>
      <c r="C190" s="21">
        <v>2225.6</v>
      </c>
      <c r="D190" s="19">
        <f t="shared" si="41"/>
        <v>2225.6</v>
      </c>
      <c r="E190" s="20"/>
      <c r="F190" s="21">
        <v>2326.9</v>
      </c>
      <c r="G190" s="19">
        <f t="shared" si="42"/>
        <v>2326.9</v>
      </c>
      <c r="H190" s="20"/>
      <c r="I190" s="21">
        <v>2469.5</v>
      </c>
      <c r="J190" s="19">
        <f t="shared" si="43"/>
        <v>2469.5</v>
      </c>
      <c r="K190" s="20"/>
      <c r="L190" s="21">
        <v>2470.2</v>
      </c>
      <c r="M190" s="19">
        <f t="shared" si="44"/>
        <v>2470.2</v>
      </c>
      <c r="N190" s="17">
        <f t="shared" si="45"/>
        <v>0</v>
      </c>
      <c r="O190" s="18">
        <f t="shared" si="46"/>
        <v>9492.2</v>
      </c>
      <c r="P190" s="19">
        <f t="shared" si="47"/>
        <v>9492.2</v>
      </c>
    </row>
    <row r="191" spans="1:16" ht="15.75" customHeight="1">
      <c r="A191" s="8" t="s">
        <v>53</v>
      </c>
      <c r="B191" s="25">
        <v>161</v>
      </c>
      <c r="C191" s="25">
        <v>2484.1</v>
      </c>
      <c r="D191" s="19">
        <f t="shared" si="41"/>
        <v>2645.1</v>
      </c>
      <c r="E191" s="25">
        <v>179.5</v>
      </c>
      <c r="F191" s="25">
        <v>2557.9</v>
      </c>
      <c r="G191" s="19">
        <f t="shared" si="42"/>
        <v>2737.4</v>
      </c>
      <c r="H191" s="25">
        <v>202</v>
      </c>
      <c r="I191" s="25">
        <v>2620</v>
      </c>
      <c r="J191" s="19">
        <f t="shared" si="43"/>
        <v>2822</v>
      </c>
      <c r="K191" s="25">
        <v>196.7</v>
      </c>
      <c r="L191" s="25">
        <v>2559.5</v>
      </c>
      <c r="M191" s="19">
        <f t="shared" si="44"/>
        <v>2756.2</v>
      </c>
      <c r="N191" s="17">
        <f t="shared" si="45"/>
        <v>739.2</v>
      </c>
      <c r="O191" s="18">
        <f t="shared" si="46"/>
        <v>10221.5</v>
      </c>
      <c r="P191" s="19">
        <f t="shared" si="47"/>
        <v>10960.7</v>
      </c>
    </row>
    <row r="192" spans="1:16" ht="15.75" customHeight="1" thickBot="1">
      <c r="A192" s="12" t="s">
        <v>54</v>
      </c>
      <c r="B192" s="25">
        <v>7.6</v>
      </c>
      <c r="C192" s="25">
        <v>3288.6</v>
      </c>
      <c r="D192" s="40">
        <f t="shared" si="41"/>
        <v>3296.2</v>
      </c>
      <c r="E192" s="25">
        <v>8.4</v>
      </c>
      <c r="F192" s="25">
        <v>3264.1</v>
      </c>
      <c r="G192" s="40">
        <f t="shared" si="42"/>
        <v>3272.5</v>
      </c>
      <c r="H192" s="25">
        <v>8.2</v>
      </c>
      <c r="I192" s="25">
        <v>3258.1</v>
      </c>
      <c r="J192" s="40">
        <f t="shared" si="43"/>
        <v>3266.2999999999997</v>
      </c>
      <c r="K192" s="25">
        <v>8.4</v>
      </c>
      <c r="L192" s="25">
        <v>3194.1</v>
      </c>
      <c r="M192" s="40">
        <f t="shared" si="44"/>
        <v>3202.5</v>
      </c>
      <c r="N192" s="47">
        <f t="shared" si="45"/>
        <v>32.6</v>
      </c>
      <c r="O192" s="48">
        <f t="shared" si="46"/>
        <v>13004.9</v>
      </c>
      <c r="P192" s="40">
        <f t="shared" si="47"/>
        <v>13037.5</v>
      </c>
    </row>
    <row r="193" spans="1:16" s="4" customFormat="1" ht="15.75" customHeight="1" thickBot="1">
      <c r="A193" s="39" t="s">
        <v>55</v>
      </c>
      <c r="B193" s="43">
        <f>B164+B165+B169+B172+B173+B174+B175+B176+B177+B178+B179+B180+B181+B182+B183+B184+B185+B188+B189</f>
        <v>80214</v>
      </c>
      <c r="C193" s="44">
        <f aca="true" t="shared" si="48" ref="C193:P193">C164+C165+C169+C172+C173+C174+C175+C176+C177+C178+C179+C180+C181+C182+C183+C184+C185+C188+C189</f>
        <v>130356.10000000002</v>
      </c>
      <c r="D193" s="44">
        <f t="shared" si="48"/>
        <v>210570.1</v>
      </c>
      <c r="E193" s="44">
        <f t="shared" si="48"/>
        <v>82288.49999999999</v>
      </c>
      <c r="F193" s="44">
        <f t="shared" si="48"/>
        <v>130210.20000000001</v>
      </c>
      <c r="G193" s="44">
        <f t="shared" si="48"/>
        <v>212498.69999999998</v>
      </c>
      <c r="H193" s="44">
        <f t="shared" si="48"/>
        <v>85407.7</v>
      </c>
      <c r="I193" s="44">
        <f t="shared" si="48"/>
        <v>127740.6</v>
      </c>
      <c r="J193" s="44">
        <f t="shared" si="48"/>
        <v>213148.30000000002</v>
      </c>
      <c r="K193" s="44">
        <f t="shared" si="48"/>
        <v>86662.5</v>
      </c>
      <c r="L193" s="44">
        <f t="shared" si="48"/>
        <v>132422.19999999998</v>
      </c>
      <c r="M193" s="44">
        <f t="shared" si="48"/>
        <v>219084.70000000004</v>
      </c>
      <c r="N193" s="44">
        <f t="shared" si="48"/>
        <v>334572.7</v>
      </c>
      <c r="O193" s="45">
        <f t="shared" si="48"/>
        <v>520729.0999999999</v>
      </c>
      <c r="P193" s="46">
        <f t="shared" si="48"/>
        <v>855301.7999999999</v>
      </c>
    </row>
    <row r="194" ht="15.75" customHeight="1">
      <c r="A194"/>
    </row>
    <row r="195" spans="1:16" ht="65.25" customHeight="1" thickBot="1">
      <c r="A195" s="81" t="s">
        <v>82</v>
      </c>
      <c r="B195" s="90"/>
      <c r="C195" s="90"/>
      <c r="D195" s="90"/>
      <c r="E195" s="90"/>
      <c r="F195" s="90"/>
      <c r="G195" s="90"/>
      <c r="H195" s="90"/>
      <c r="I195" s="90"/>
      <c r="J195" s="90"/>
      <c r="K195" s="90"/>
      <c r="L195" s="90"/>
      <c r="M195" s="90"/>
      <c r="N195" s="90"/>
      <c r="O195" s="90"/>
      <c r="P195" s="90"/>
    </row>
    <row r="196" spans="1:16" ht="12.75" customHeight="1" thickBot="1" thickTop="1">
      <c r="A196" s="82" t="s">
        <v>1</v>
      </c>
      <c r="B196" s="84" t="s">
        <v>36</v>
      </c>
      <c r="C196" s="85"/>
      <c r="D196" s="86"/>
      <c r="E196" s="84" t="s">
        <v>37</v>
      </c>
      <c r="F196" s="85"/>
      <c r="G196" s="86"/>
      <c r="H196" s="84" t="s">
        <v>38</v>
      </c>
      <c r="I196" s="85"/>
      <c r="J196" s="86"/>
      <c r="K196" s="84" t="s">
        <v>39</v>
      </c>
      <c r="L196" s="85"/>
      <c r="M196" s="86"/>
      <c r="N196" s="84" t="s">
        <v>66</v>
      </c>
      <c r="O196" s="87"/>
      <c r="P196" s="88"/>
    </row>
    <row r="197" spans="1:16" ht="12.75" thickBot="1">
      <c r="A197" s="83"/>
      <c r="B197" s="13" t="s">
        <v>6</v>
      </c>
      <c r="C197" s="14" t="s">
        <v>7</v>
      </c>
      <c r="D197" s="15" t="s">
        <v>8</v>
      </c>
      <c r="E197" s="13" t="s">
        <v>6</v>
      </c>
      <c r="F197" s="14" t="s">
        <v>7</v>
      </c>
      <c r="G197" s="15" t="s">
        <v>8</v>
      </c>
      <c r="H197" s="13" t="s">
        <v>6</v>
      </c>
      <c r="I197" s="14" t="s">
        <v>7</v>
      </c>
      <c r="J197" s="15" t="s">
        <v>8</v>
      </c>
      <c r="K197" s="13" t="s">
        <v>6</v>
      </c>
      <c r="L197" s="14" t="s">
        <v>7</v>
      </c>
      <c r="M197" s="15" t="s">
        <v>8</v>
      </c>
      <c r="N197" s="36" t="s">
        <v>6</v>
      </c>
      <c r="O197" s="38" t="s">
        <v>7</v>
      </c>
      <c r="P197" s="49" t="s">
        <v>8</v>
      </c>
    </row>
    <row r="198" spans="1:16" ht="15.75" customHeight="1" thickBot="1" thickTop="1">
      <c r="A198" s="6" t="s">
        <v>9</v>
      </c>
      <c r="B198" s="17">
        <v>4.9</v>
      </c>
      <c r="C198" s="18">
        <v>42796.5</v>
      </c>
      <c r="D198" s="19">
        <f>B198+C198</f>
        <v>42801.4</v>
      </c>
      <c r="E198" s="17">
        <v>5.3</v>
      </c>
      <c r="F198" s="18">
        <v>29808.9</v>
      </c>
      <c r="G198" s="19">
        <f>E198+F198</f>
        <v>29814.2</v>
      </c>
      <c r="H198" s="17">
        <v>5.3</v>
      </c>
      <c r="I198" s="18">
        <v>32489.7</v>
      </c>
      <c r="J198" s="19">
        <f>H198+I198</f>
        <v>32495</v>
      </c>
      <c r="K198" s="17">
        <v>9</v>
      </c>
      <c r="L198" s="18">
        <v>30345</v>
      </c>
      <c r="M198" s="19">
        <f>K198+L198</f>
        <v>30354</v>
      </c>
      <c r="N198" s="17">
        <f>B198+E198+H198+K198</f>
        <v>24.5</v>
      </c>
      <c r="O198" s="18">
        <f>C198+F198+I198+L198</f>
        <v>135440.09999999998</v>
      </c>
      <c r="P198" s="19">
        <f>D198+G198+J198+M198</f>
        <v>135464.6</v>
      </c>
    </row>
    <row r="199" spans="1:16" ht="15.75" customHeight="1" thickBot="1">
      <c r="A199" s="31" t="s">
        <v>10</v>
      </c>
      <c r="B199" s="27">
        <f>SUM(B200:B202)</f>
        <v>34295</v>
      </c>
      <c r="C199" s="28">
        <f>SUM(C200:C202)</f>
        <v>6872</v>
      </c>
      <c r="D199" s="29">
        <f>B199+C199</f>
        <v>41167</v>
      </c>
      <c r="E199" s="28">
        <f>SUM(E200:E202)</f>
        <v>26322.7</v>
      </c>
      <c r="F199" s="28">
        <f>SUM(F200:F202)</f>
        <v>5859.6</v>
      </c>
      <c r="G199" s="29">
        <f>E199+F199</f>
        <v>32182.300000000003</v>
      </c>
      <c r="H199" s="28">
        <f>SUM(H200:H202)</f>
        <v>27864</v>
      </c>
      <c r="I199" s="28">
        <f>SUM(I200:I202)</f>
        <v>6020</v>
      </c>
      <c r="J199" s="29">
        <f>H199+I199</f>
        <v>33884</v>
      </c>
      <c r="K199" s="28">
        <f>SUM(K200:K202)</f>
        <v>33298</v>
      </c>
      <c r="L199" s="28">
        <f>SUM(L200:L202)</f>
        <v>7435</v>
      </c>
      <c r="M199" s="29">
        <f>K199+L199</f>
        <v>40733</v>
      </c>
      <c r="N199" s="30">
        <f aca="true" t="shared" si="49" ref="N199:N226">B199+E199+H199+K199</f>
        <v>121779.7</v>
      </c>
      <c r="O199" s="35">
        <f aca="true" t="shared" si="50" ref="O199:O226">C199+F199+I199+L199</f>
        <v>26186.6</v>
      </c>
      <c r="P199" s="33">
        <f aca="true" t="shared" si="51" ref="P199:P226">D199+G199+J199+M199</f>
        <v>147966.3</v>
      </c>
    </row>
    <row r="200" spans="1:16" ht="15.75" customHeight="1">
      <c r="A200" s="7" t="s">
        <v>11</v>
      </c>
      <c r="B200" s="20">
        <v>15094</v>
      </c>
      <c r="C200" s="21">
        <v>2547</v>
      </c>
      <c r="D200" s="19">
        <f aca="true" t="shared" si="52" ref="D200:D226">B200+C200</f>
        <v>17641</v>
      </c>
      <c r="E200" s="20">
        <v>11753</v>
      </c>
      <c r="F200" s="21">
        <v>1916</v>
      </c>
      <c r="G200" s="19">
        <f aca="true" t="shared" si="53" ref="G200:G226">E200+F200</f>
        <v>13669</v>
      </c>
      <c r="H200" s="20">
        <v>12142</v>
      </c>
      <c r="I200" s="21">
        <v>2090</v>
      </c>
      <c r="J200" s="19">
        <f aca="true" t="shared" si="54" ref="J200:J226">H200+I200</f>
        <v>14232</v>
      </c>
      <c r="K200" s="20">
        <v>13721</v>
      </c>
      <c r="L200" s="21">
        <v>2496</v>
      </c>
      <c r="M200" s="19">
        <f aca="true" t="shared" si="55" ref="M200:M226">K200+L200</f>
        <v>16217</v>
      </c>
      <c r="N200" s="17">
        <f t="shared" si="49"/>
        <v>52710</v>
      </c>
      <c r="O200" s="18">
        <f t="shared" si="50"/>
        <v>9049</v>
      </c>
      <c r="P200" s="19">
        <f t="shared" si="51"/>
        <v>61759</v>
      </c>
    </row>
    <row r="201" spans="1:16" ht="15.75" customHeight="1">
      <c r="A201" s="7" t="s">
        <v>40</v>
      </c>
      <c r="B201" s="20">
        <v>19086</v>
      </c>
      <c r="C201" s="21">
        <v>3475</v>
      </c>
      <c r="D201" s="19">
        <f t="shared" si="52"/>
        <v>22561</v>
      </c>
      <c r="E201" s="20">
        <v>14459</v>
      </c>
      <c r="F201" s="21">
        <v>3060</v>
      </c>
      <c r="G201" s="19">
        <f t="shared" si="53"/>
        <v>17519</v>
      </c>
      <c r="H201" s="20">
        <v>15607</v>
      </c>
      <c r="I201" s="21">
        <v>3041</v>
      </c>
      <c r="J201" s="19">
        <f t="shared" si="54"/>
        <v>18648</v>
      </c>
      <c r="K201" s="20">
        <v>19458</v>
      </c>
      <c r="L201" s="21">
        <v>4020</v>
      </c>
      <c r="M201" s="19">
        <f t="shared" si="55"/>
        <v>23478</v>
      </c>
      <c r="N201" s="17">
        <f t="shared" si="49"/>
        <v>68610</v>
      </c>
      <c r="O201" s="18">
        <f t="shared" si="50"/>
        <v>13596</v>
      </c>
      <c r="P201" s="19">
        <f t="shared" si="51"/>
        <v>82206</v>
      </c>
    </row>
    <row r="202" spans="1:16" ht="15.75" customHeight="1" thickBot="1">
      <c r="A202" s="7" t="s">
        <v>13</v>
      </c>
      <c r="B202" s="20">
        <v>115</v>
      </c>
      <c r="C202" s="21">
        <v>850</v>
      </c>
      <c r="D202" s="19">
        <f t="shared" si="52"/>
        <v>965</v>
      </c>
      <c r="E202" s="20">
        <v>110.7</v>
      </c>
      <c r="F202" s="21">
        <v>883.6</v>
      </c>
      <c r="G202" s="19">
        <f t="shared" si="53"/>
        <v>994.3000000000001</v>
      </c>
      <c r="H202" s="20">
        <v>115</v>
      </c>
      <c r="I202" s="21">
        <v>889</v>
      </c>
      <c r="J202" s="19">
        <f t="shared" si="54"/>
        <v>1004</v>
      </c>
      <c r="K202" s="20">
        <v>119</v>
      </c>
      <c r="L202" s="21">
        <v>919</v>
      </c>
      <c r="M202" s="19">
        <f t="shared" si="55"/>
        <v>1038</v>
      </c>
      <c r="N202" s="17">
        <f t="shared" si="49"/>
        <v>459.7</v>
      </c>
      <c r="O202" s="18">
        <f t="shared" si="50"/>
        <v>3541.6</v>
      </c>
      <c r="P202" s="19">
        <f t="shared" si="51"/>
        <v>4001.3</v>
      </c>
    </row>
    <row r="203" spans="1:16" ht="15.75" customHeight="1" thickBot="1">
      <c r="A203" s="31" t="s">
        <v>14</v>
      </c>
      <c r="B203" s="27">
        <f>SUM(B204:B205)</f>
        <v>6617</v>
      </c>
      <c r="C203" s="28">
        <f>SUM(C204:C205)</f>
        <v>33123</v>
      </c>
      <c r="D203" s="29">
        <f t="shared" si="52"/>
        <v>39740</v>
      </c>
      <c r="E203" s="28">
        <f>SUM(E204:E205)</f>
        <v>6410.5</v>
      </c>
      <c r="F203" s="28">
        <f>SUM(F204:F205)</f>
        <v>33232.9</v>
      </c>
      <c r="G203" s="29">
        <f t="shared" si="53"/>
        <v>39643.4</v>
      </c>
      <c r="H203" s="28">
        <f>SUM(H204:H205)</f>
        <v>6634.5</v>
      </c>
      <c r="I203" s="28">
        <f>SUM(I204:I205)</f>
        <v>34679.4</v>
      </c>
      <c r="J203" s="29">
        <f t="shared" si="54"/>
        <v>41313.9</v>
      </c>
      <c r="K203" s="28">
        <f>SUM(K204:K205)</f>
        <v>6727</v>
      </c>
      <c r="L203" s="28">
        <f>SUM(L204:L205)</f>
        <v>37099</v>
      </c>
      <c r="M203" s="29">
        <f t="shared" si="55"/>
        <v>43826</v>
      </c>
      <c r="N203" s="30">
        <f t="shared" si="49"/>
        <v>26389</v>
      </c>
      <c r="O203" s="35">
        <f t="shared" si="50"/>
        <v>138134.3</v>
      </c>
      <c r="P203" s="33">
        <f t="shared" si="51"/>
        <v>164523.3</v>
      </c>
    </row>
    <row r="204" spans="1:16" ht="15.75" customHeight="1">
      <c r="A204" s="7" t="s">
        <v>15</v>
      </c>
      <c r="B204" s="20">
        <v>1448</v>
      </c>
      <c r="C204" s="21">
        <v>1237</v>
      </c>
      <c r="D204" s="19">
        <f t="shared" si="52"/>
        <v>2685</v>
      </c>
      <c r="E204" s="20">
        <v>1402</v>
      </c>
      <c r="F204" s="21">
        <v>1302</v>
      </c>
      <c r="G204" s="19">
        <f t="shared" si="53"/>
        <v>2704</v>
      </c>
      <c r="H204" s="20">
        <v>1258</v>
      </c>
      <c r="I204" s="21">
        <v>1222</v>
      </c>
      <c r="J204" s="19">
        <f t="shared" si="54"/>
        <v>2480</v>
      </c>
      <c r="K204" s="20">
        <v>1254</v>
      </c>
      <c r="L204" s="21">
        <v>1134</v>
      </c>
      <c r="M204" s="19">
        <f t="shared" si="55"/>
        <v>2388</v>
      </c>
      <c r="N204" s="17">
        <f t="shared" si="49"/>
        <v>5362</v>
      </c>
      <c r="O204" s="18">
        <f t="shared" si="50"/>
        <v>4895</v>
      </c>
      <c r="P204" s="19">
        <f t="shared" si="51"/>
        <v>10257</v>
      </c>
    </row>
    <row r="205" spans="1:16" ht="15.75" customHeight="1">
      <c r="A205" s="7" t="s">
        <v>16</v>
      </c>
      <c r="B205" s="20">
        <v>5169</v>
      </c>
      <c r="C205" s="21">
        <v>31886</v>
      </c>
      <c r="D205" s="19">
        <f t="shared" si="52"/>
        <v>37055</v>
      </c>
      <c r="E205" s="20">
        <v>5008.5</v>
      </c>
      <c r="F205" s="21">
        <v>31930.9</v>
      </c>
      <c r="G205" s="19">
        <f t="shared" si="53"/>
        <v>36939.4</v>
      </c>
      <c r="H205" s="20">
        <v>5376.5</v>
      </c>
      <c r="I205" s="21">
        <v>33457.4</v>
      </c>
      <c r="J205" s="19">
        <f t="shared" si="54"/>
        <v>38833.9</v>
      </c>
      <c r="K205" s="20">
        <v>5473</v>
      </c>
      <c r="L205" s="21">
        <v>35965</v>
      </c>
      <c r="M205" s="19">
        <f t="shared" si="55"/>
        <v>41438</v>
      </c>
      <c r="N205" s="17">
        <f t="shared" si="49"/>
        <v>21027</v>
      </c>
      <c r="O205" s="18">
        <f t="shared" si="50"/>
        <v>133239.3</v>
      </c>
      <c r="P205" s="19">
        <f t="shared" si="51"/>
        <v>154266.3</v>
      </c>
    </row>
    <row r="206" spans="1:16" ht="15.75" customHeight="1">
      <c r="A206" s="7" t="s">
        <v>17</v>
      </c>
      <c r="B206" s="20">
        <v>2703</v>
      </c>
      <c r="C206" s="21">
        <v>535</v>
      </c>
      <c r="D206" s="19">
        <f t="shared" si="52"/>
        <v>3238</v>
      </c>
      <c r="E206" s="20">
        <v>2582</v>
      </c>
      <c r="F206" s="21">
        <v>497</v>
      </c>
      <c r="G206" s="19">
        <f t="shared" si="53"/>
        <v>3079</v>
      </c>
      <c r="H206" s="20">
        <v>2728</v>
      </c>
      <c r="I206" s="21">
        <v>517</v>
      </c>
      <c r="J206" s="19">
        <f t="shared" si="54"/>
        <v>3245</v>
      </c>
      <c r="K206" s="20">
        <v>2982</v>
      </c>
      <c r="L206" s="21">
        <v>499</v>
      </c>
      <c r="M206" s="19">
        <f t="shared" si="55"/>
        <v>3481</v>
      </c>
      <c r="N206" s="17">
        <f t="shared" si="49"/>
        <v>10995</v>
      </c>
      <c r="O206" s="18">
        <f t="shared" si="50"/>
        <v>2048</v>
      </c>
      <c r="P206" s="19">
        <f t="shared" si="51"/>
        <v>13043</v>
      </c>
    </row>
    <row r="207" spans="1:16" ht="15.75" customHeight="1">
      <c r="A207" s="7" t="s">
        <v>41</v>
      </c>
      <c r="B207" s="20">
        <v>700</v>
      </c>
      <c r="C207" s="22"/>
      <c r="D207" s="19">
        <f t="shared" si="52"/>
        <v>700</v>
      </c>
      <c r="E207" s="20">
        <v>768.3</v>
      </c>
      <c r="F207" s="22"/>
      <c r="G207" s="19">
        <f t="shared" si="53"/>
        <v>768.3</v>
      </c>
      <c r="H207" s="20">
        <v>757.6</v>
      </c>
      <c r="I207" s="22"/>
      <c r="J207" s="19">
        <f t="shared" si="54"/>
        <v>757.6</v>
      </c>
      <c r="K207" s="20">
        <v>751.5</v>
      </c>
      <c r="L207" s="22"/>
      <c r="M207" s="19">
        <f t="shared" si="55"/>
        <v>751.5</v>
      </c>
      <c r="N207" s="17">
        <f t="shared" si="49"/>
        <v>2977.4</v>
      </c>
      <c r="O207" s="18">
        <f t="shared" si="50"/>
        <v>0</v>
      </c>
      <c r="P207" s="19">
        <f t="shared" si="51"/>
        <v>2977.4</v>
      </c>
    </row>
    <row r="208" spans="1:16" ht="15.75" customHeight="1">
      <c r="A208" s="7" t="s">
        <v>57</v>
      </c>
      <c r="B208" s="20">
        <v>177.8</v>
      </c>
      <c r="C208" s="22"/>
      <c r="D208" s="19">
        <f t="shared" si="52"/>
        <v>177.8</v>
      </c>
      <c r="E208" s="20">
        <v>190</v>
      </c>
      <c r="F208" s="22">
        <v>0</v>
      </c>
      <c r="G208" s="19">
        <f t="shared" si="53"/>
        <v>190</v>
      </c>
      <c r="H208" s="20">
        <v>187</v>
      </c>
      <c r="I208" s="22"/>
      <c r="J208" s="19">
        <f t="shared" si="54"/>
        <v>187</v>
      </c>
      <c r="K208" s="20">
        <v>188.2</v>
      </c>
      <c r="L208" s="22"/>
      <c r="M208" s="19">
        <f t="shared" si="55"/>
        <v>188.2</v>
      </c>
      <c r="N208" s="17">
        <f t="shared" si="49"/>
        <v>743</v>
      </c>
      <c r="O208" s="18">
        <f t="shared" si="50"/>
        <v>0</v>
      </c>
      <c r="P208" s="19">
        <f t="shared" si="51"/>
        <v>743</v>
      </c>
    </row>
    <row r="209" spans="1:16" ht="15.75" customHeight="1">
      <c r="A209" s="7" t="s">
        <v>19</v>
      </c>
      <c r="B209" s="20">
        <v>1268</v>
      </c>
      <c r="C209" s="21">
        <v>8845</v>
      </c>
      <c r="D209" s="19">
        <f t="shared" si="52"/>
        <v>10113</v>
      </c>
      <c r="E209" s="20">
        <v>1232</v>
      </c>
      <c r="F209" s="21">
        <v>9415</v>
      </c>
      <c r="G209" s="19">
        <f t="shared" si="53"/>
        <v>10647</v>
      </c>
      <c r="H209" s="20">
        <v>1245</v>
      </c>
      <c r="I209" s="21">
        <v>9505</v>
      </c>
      <c r="J209" s="19">
        <f t="shared" si="54"/>
        <v>10750</v>
      </c>
      <c r="K209" s="20">
        <v>1426</v>
      </c>
      <c r="L209" s="21">
        <v>11090</v>
      </c>
      <c r="M209" s="19">
        <f t="shared" si="55"/>
        <v>12516</v>
      </c>
      <c r="N209" s="17">
        <f t="shared" si="49"/>
        <v>5171</v>
      </c>
      <c r="O209" s="18">
        <f t="shared" si="50"/>
        <v>38855</v>
      </c>
      <c r="P209" s="19">
        <f t="shared" si="51"/>
        <v>44026</v>
      </c>
    </row>
    <row r="210" spans="1:16" ht="15.75" customHeight="1">
      <c r="A210" s="7" t="s">
        <v>20</v>
      </c>
      <c r="B210" s="20">
        <v>2349.8</v>
      </c>
      <c r="C210" s="21">
        <v>7910</v>
      </c>
      <c r="D210" s="19">
        <f t="shared" si="52"/>
        <v>10259.8</v>
      </c>
      <c r="E210" s="20">
        <v>2056.7</v>
      </c>
      <c r="F210" s="21">
        <v>7874.8</v>
      </c>
      <c r="G210" s="19">
        <f t="shared" si="53"/>
        <v>9931.5</v>
      </c>
      <c r="H210" s="20">
        <v>2099</v>
      </c>
      <c r="I210" s="21">
        <v>6598</v>
      </c>
      <c r="J210" s="19">
        <f t="shared" si="54"/>
        <v>8697</v>
      </c>
      <c r="K210" s="20">
        <v>3965</v>
      </c>
      <c r="L210" s="21">
        <v>8109</v>
      </c>
      <c r="M210" s="19">
        <f t="shared" si="55"/>
        <v>12074</v>
      </c>
      <c r="N210" s="17">
        <f t="shared" si="49"/>
        <v>10470.5</v>
      </c>
      <c r="O210" s="18">
        <f t="shared" si="50"/>
        <v>30491.8</v>
      </c>
      <c r="P210" s="19">
        <f t="shared" si="51"/>
        <v>40962.3</v>
      </c>
    </row>
    <row r="211" spans="1:16" ht="15.75" customHeight="1">
      <c r="A211" s="7" t="s">
        <v>21</v>
      </c>
      <c r="B211" s="20">
        <v>2539.1</v>
      </c>
      <c r="C211" s="21">
        <v>4477</v>
      </c>
      <c r="D211" s="19">
        <f t="shared" si="52"/>
        <v>7016.1</v>
      </c>
      <c r="E211" s="20">
        <v>2587</v>
      </c>
      <c r="F211" s="21">
        <v>5184</v>
      </c>
      <c r="G211" s="19">
        <f t="shared" si="53"/>
        <v>7771</v>
      </c>
      <c r="H211" s="20">
        <v>2501</v>
      </c>
      <c r="I211" s="21">
        <v>5101</v>
      </c>
      <c r="J211" s="19">
        <f t="shared" si="54"/>
        <v>7602</v>
      </c>
      <c r="K211" s="20">
        <v>2619</v>
      </c>
      <c r="L211" s="21">
        <v>6177</v>
      </c>
      <c r="M211" s="19">
        <f t="shared" si="55"/>
        <v>8796</v>
      </c>
      <c r="N211" s="17">
        <f t="shared" si="49"/>
        <v>10246.1</v>
      </c>
      <c r="O211" s="18">
        <f t="shared" si="50"/>
        <v>20939</v>
      </c>
      <c r="P211" s="19">
        <f t="shared" si="51"/>
        <v>31185.1</v>
      </c>
    </row>
    <row r="212" spans="1:16" ht="15.75" customHeight="1">
      <c r="A212" s="7" t="s">
        <v>58</v>
      </c>
      <c r="B212" s="20">
        <v>179.3</v>
      </c>
      <c r="C212" s="21">
        <v>352.9</v>
      </c>
      <c r="D212" s="19">
        <f t="shared" si="52"/>
        <v>532.2</v>
      </c>
      <c r="E212" s="20">
        <v>169.5</v>
      </c>
      <c r="F212" s="21">
        <v>343</v>
      </c>
      <c r="G212" s="19">
        <f t="shared" si="53"/>
        <v>512.5</v>
      </c>
      <c r="H212" s="20">
        <v>199</v>
      </c>
      <c r="I212" s="21">
        <v>343</v>
      </c>
      <c r="J212" s="19">
        <f t="shared" si="54"/>
        <v>542</v>
      </c>
      <c r="K212" s="20">
        <v>199.7</v>
      </c>
      <c r="L212" s="21">
        <v>343</v>
      </c>
      <c r="M212" s="19">
        <f t="shared" si="55"/>
        <v>542.7</v>
      </c>
      <c r="N212" s="17">
        <f t="shared" si="49"/>
        <v>747.5</v>
      </c>
      <c r="O212" s="18">
        <f t="shared" si="50"/>
        <v>1381.9</v>
      </c>
      <c r="P212" s="19">
        <f t="shared" si="51"/>
        <v>2129.4</v>
      </c>
    </row>
    <row r="213" spans="1:16" ht="15.75" customHeight="1">
      <c r="A213" s="7" t="s">
        <v>22</v>
      </c>
      <c r="B213" s="20">
        <v>8039.8</v>
      </c>
      <c r="C213" s="22"/>
      <c r="D213" s="19">
        <f t="shared" si="52"/>
        <v>8039.8</v>
      </c>
      <c r="E213" s="20">
        <v>7210.2</v>
      </c>
      <c r="F213" s="22"/>
      <c r="G213" s="19">
        <f t="shared" si="53"/>
        <v>7210.2</v>
      </c>
      <c r="H213" s="20">
        <v>5542</v>
      </c>
      <c r="I213" s="22"/>
      <c r="J213" s="19">
        <f t="shared" si="54"/>
        <v>5542</v>
      </c>
      <c r="K213" s="20">
        <v>6033.8</v>
      </c>
      <c r="L213" s="22"/>
      <c r="M213" s="19">
        <f t="shared" si="55"/>
        <v>6033.8</v>
      </c>
      <c r="N213" s="17">
        <f t="shared" si="49"/>
        <v>26825.8</v>
      </c>
      <c r="O213" s="18">
        <f t="shared" si="50"/>
        <v>0</v>
      </c>
      <c r="P213" s="19">
        <f t="shared" si="51"/>
        <v>26825.8</v>
      </c>
    </row>
    <row r="214" spans="1:16" ht="15.75" customHeight="1">
      <c r="A214" s="7" t="s">
        <v>23</v>
      </c>
      <c r="B214" s="20">
        <v>872.3</v>
      </c>
      <c r="C214" s="21">
        <v>28630.8</v>
      </c>
      <c r="D214" s="19">
        <f t="shared" si="52"/>
        <v>29503.1</v>
      </c>
      <c r="E214" s="20">
        <v>869.8</v>
      </c>
      <c r="F214" s="21">
        <v>31395.6</v>
      </c>
      <c r="G214" s="19">
        <f t="shared" si="53"/>
        <v>32265.399999999998</v>
      </c>
      <c r="H214" s="20">
        <v>871</v>
      </c>
      <c r="I214" s="21">
        <v>24668</v>
      </c>
      <c r="J214" s="19">
        <f t="shared" si="54"/>
        <v>25539</v>
      </c>
      <c r="K214" s="20">
        <v>940</v>
      </c>
      <c r="L214" s="21">
        <v>25150.1</v>
      </c>
      <c r="M214" s="19">
        <f t="shared" si="55"/>
        <v>26090.1</v>
      </c>
      <c r="N214" s="17">
        <f t="shared" si="49"/>
        <v>3553.1</v>
      </c>
      <c r="O214" s="18">
        <f t="shared" si="50"/>
        <v>109844.5</v>
      </c>
      <c r="P214" s="19">
        <f t="shared" si="51"/>
        <v>113397.6</v>
      </c>
    </row>
    <row r="215" spans="1:16" ht="15.75" customHeight="1">
      <c r="A215" s="7" t="s">
        <v>24</v>
      </c>
      <c r="B215" s="20">
        <v>6199.8</v>
      </c>
      <c r="C215" s="21">
        <v>3319.7</v>
      </c>
      <c r="D215" s="19">
        <f t="shared" si="52"/>
        <v>9519.5</v>
      </c>
      <c r="E215" s="20">
        <v>5950.3</v>
      </c>
      <c r="F215" s="21">
        <v>3320.8</v>
      </c>
      <c r="G215" s="19">
        <f t="shared" si="53"/>
        <v>9271.1</v>
      </c>
      <c r="H215" s="20">
        <v>6064</v>
      </c>
      <c r="I215" s="21">
        <v>3155</v>
      </c>
      <c r="J215" s="19">
        <f t="shared" si="54"/>
        <v>9219</v>
      </c>
      <c r="K215" s="20">
        <v>5599.9</v>
      </c>
      <c r="L215" s="21">
        <v>2515.1</v>
      </c>
      <c r="M215" s="19">
        <f t="shared" si="55"/>
        <v>8115</v>
      </c>
      <c r="N215" s="17">
        <f t="shared" si="49"/>
        <v>23814</v>
      </c>
      <c r="O215" s="18">
        <f t="shared" si="50"/>
        <v>12310.6</v>
      </c>
      <c r="P215" s="19">
        <f t="shared" si="51"/>
        <v>36124.6</v>
      </c>
    </row>
    <row r="216" spans="1:16" ht="15.75" customHeight="1">
      <c r="A216" s="7" t="s">
        <v>42</v>
      </c>
      <c r="B216" s="20">
        <v>578.3</v>
      </c>
      <c r="C216" s="21">
        <v>277</v>
      </c>
      <c r="D216" s="19">
        <f t="shared" si="52"/>
        <v>855.3</v>
      </c>
      <c r="E216" s="20">
        <v>513.9</v>
      </c>
      <c r="F216" s="21">
        <v>288.4</v>
      </c>
      <c r="G216" s="19">
        <f t="shared" si="53"/>
        <v>802.3</v>
      </c>
      <c r="H216" s="20">
        <v>527.9</v>
      </c>
      <c r="I216" s="21">
        <v>290.6</v>
      </c>
      <c r="J216" s="19">
        <f t="shared" si="54"/>
        <v>818.5</v>
      </c>
      <c r="K216" s="20">
        <v>449.9</v>
      </c>
      <c r="L216" s="21">
        <v>319.6</v>
      </c>
      <c r="M216" s="19">
        <f t="shared" si="55"/>
        <v>769.5</v>
      </c>
      <c r="N216" s="17">
        <f t="shared" si="49"/>
        <v>2070</v>
      </c>
      <c r="O216" s="18">
        <f t="shared" si="50"/>
        <v>1175.6</v>
      </c>
      <c r="P216" s="19">
        <f t="shared" si="51"/>
        <v>3245.6</v>
      </c>
    </row>
    <row r="217" spans="1:16" ht="15.75" customHeight="1">
      <c r="A217" s="7" t="s">
        <v>43</v>
      </c>
      <c r="B217" s="20">
        <v>8089</v>
      </c>
      <c r="C217" s="21"/>
      <c r="D217" s="19">
        <f t="shared" si="52"/>
        <v>8089</v>
      </c>
      <c r="E217" s="20">
        <v>8191.5</v>
      </c>
      <c r="F217" s="21"/>
      <c r="G217" s="19">
        <f t="shared" si="53"/>
        <v>8191.5</v>
      </c>
      <c r="H217" s="20">
        <v>8389</v>
      </c>
      <c r="I217" s="21"/>
      <c r="J217" s="19">
        <f t="shared" si="54"/>
        <v>8389</v>
      </c>
      <c r="K217" s="20">
        <v>7773.7</v>
      </c>
      <c r="L217" s="21"/>
      <c r="M217" s="19">
        <f t="shared" si="55"/>
        <v>7773.7</v>
      </c>
      <c r="N217" s="17">
        <f t="shared" si="49"/>
        <v>32443.2</v>
      </c>
      <c r="O217" s="18">
        <f t="shared" si="50"/>
        <v>0</v>
      </c>
      <c r="P217" s="19">
        <f t="shared" si="51"/>
        <v>32443.2</v>
      </c>
    </row>
    <row r="218" spans="1:16" ht="15.75" customHeight="1" thickBot="1">
      <c r="A218" s="7" t="s">
        <v>26</v>
      </c>
      <c r="B218" s="20">
        <v>90</v>
      </c>
      <c r="C218" s="21">
        <v>9835.9</v>
      </c>
      <c r="D218" s="19">
        <f t="shared" si="52"/>
        <v>9925.9</v>
      </c>
      <c r="E218" s="20">
        <v>83</v>
      </c>
      <c r="F218" s="21">
        <v>8014.9</v>
      </c>
      <c r="G218" s="19">
        <f t="shared" si="53"/>
        <v>8097.9</v>
      </c>
      <c r="H218" s="20">
        <v>84</v>
      </c>
      <c r="I218" s="21">
        <v>8038.4</v>
      </c>
      <c r="J218" s="19">
        <f t="shared" si="54"/>
        <v>8122.4</v>
      </c>
      <c r="K218" s="20">
        <v>85</v>
      </c>
      <c r="L218" s="21">
        <v>8150.7</v>
      </c>
      <c r="M218" s="19">
        <f t="shared" si="55"/>
        <v>8235.7</v>
      </c>
      <c r="N218" s="17">
        <f t="shared" si="49"/>
        <v>342</v>
      </c>
      <c r="O218" s="18">
        <f t="shared" si="50"/>
        <v>34039.899999999994</v>
      </c>
      <c r="P218" s="19">
        <f t="shared" si="51"/>
        <v>34381.899999999994</v>
      </c>
    </row>
    <row r="219" spans="1:16" ht="15.75" customHeight="1" thickBot="1">
      <c r="A219" s="31" t="s">
        <v>44</v>
      </c>
      <c r="B219" s="27">
        <f>SUM(B220:B221)</f>
        <v>154</v>
      </c>
      <c r="C219" s="28">
        <f>SUM(C220:C221)</f>
        <v>6151</v>
      </c>
      <c r="D219" s="29">
        <f t="shared" si="52"/>
        <v>6305</v>
      </c>
      <c r="E219" s="28">
        <f>SUM(E220:E221)</f>
        <v>168.3</v>
      </c>
      <c r="F219" s="28">
        <f>SUM(F220:F221)</f>
        <v>6030.9</v>
      </c>
      <c r="G219" s="29">
        <f t="shared" si="53"/>
        <v>6199.2</v>
      </c>
      <c r="H219" s="28">
        <f>SUM(H220:H221)</f>
        <v>158</v>
      </c>
      <c r="I219" s="28">
        <f>SUM(I220:I221)</f>
        <v>6123</v>
      </c>
      <c r="J219" s="29">
        <f t="shared" si="54"/>
        <v>6281</v>
      </c>
      <c r="K219" s="28">
        <f>SUM(K220:K221)</f>
        <v>652</v>
      </c>
      <c r="L219" s="28">
        <f>SUM(L220:L221)</f>
        <v>7138</v>
      </c>
      <c r="M219" s="29">
        <f t="shared" si="55"/>
        <v>7790</v>
      </c>
      <c r="N219" s="30">
        <f t="shared" si="49"/>
        <v>1132.3</v>
      </c>
      <c r="O219" s="35">
        <f t="shared" si="50"/>
        <v>25442.9</v>
      </c>
      <c r="P219" s="33">
        <f t="shared" si="51"/>
        <v>26575.2</v>
      </c>
    </row>
    <row r="220" spans="1:16" ht="15.75" customHeight="1">
      <c r="A220" s="7" t="s">
        <v>45</v>
      </c>
      <c r="B220" s="20">
        <v>96</v>
      </c>
      <c r="C220" s="21">
        <v>3095</v>
      </c>
      <c r="D220" s="19">
        <f t="shared" si="52"/>
        <v>3191</v>
      </c>
      <c r="E220" s="20">
        <v>110.4</v>
      </c>
      <c r="F220" s="21">
        <v>3145.8</v>
      </c>
      <c r="G220" s="19">
        <f t="shared" si="53"/>
        <v>3256.2000000000003</v>
      </c>
      <c r="H220" s="20">
        <v>98</v>
      </c>
      <c r="I220" s="21">
        <v>3211</v>
      </c>
      <c r="J220" s="19">
        <f t="shared" si="54"/>
        <v>3309</v>
      </c>
      <c r="K220" s="20">
        <v>131</v>
      </c>
      <c r="L220" s="21">
        <v>3619</v>
      </c>
      <c r="M220" s="19">
        <f t="shared" si="55"/>
        <v>3750</v>
      </c>
      <c r="N220" s="17">
        <f t="shared" si="49"/>
        <v>435.4</v>
      </c>
      <c r="O220" s="18">
        <f t="shared" si="50"/>
        <v>13070.8</v>
      </c>
      <c r="P220" s="19">
        <f t="shared" si="51"/>
        <v>13506.2</v>
      </c>
    </row>
    <row r="221" spans="1:16" ht="15.75" customHeight="1">
      <c r="A221" s="7" t="s">
        <v>51</v>
      </c>
      <c r="B221" s="20">
        <v>58</v>
      </c>
      <c r="C221" s="25">
        <v>3056</v>
      </c>
      <c r="D221" s="19">
        <f t="shared" si="52"/>
        <v>3114</v>
      </c>
      <c r="E221" s="20">
        <v>57.9</v>
      </c>
      <c r="F221" s="25">
        <v>2885.1</v>
      </c>
      <c r="G221" s="19">
        <f t="shared" si="53"/>
        <v>2943</v>
      </c>
      <c r="H221" s="20">
        <v>60</v>
      </c>
      <c r="I221" s="25">
        <v>2912</v>
      </c>
      <c r="J221" s="19">
        <f t="shared" si="54"/>
        <v>2972</v>
      </c>
      <c r="K221" s="20">
        <v>521</v>
      </c>
      <c r="L221" s="25">
        <v>3519</v>
      </c>
      <c r="M221" s="19">
        <f t="shared" si="55"/>
        <v>4040</v>
      </c>
      <c r="N221" s="17">
        <f t="shared" si="49"/>
        <v>696.9</v>
      </c>
      <c r="O221" s="18">
        <f t="shared" si="50"/>
        <v>12372.1</v>
      </c>
      <c r="P221" s="19">
        <f t="shared" si="51"/>
        <v>13069</v>
      </c>
    </row>
    <row r="222" spans="1:16" ht="15.75" customHeight="1" thickBot="1">
      <c r="A222" s="7" t="s">
        <v>30</v>
      </c>
      <c r="B222" s="20">
        <v>23595.4</v>
      </c>
      <c r="C222" s="21"/>
      <c r="D222" s="19">
        <f t="shared" si="52"/>
        <v>23595.4</v>
      </c>
      <c r="E222" s="20">
        <v>22598.5</v>
      </c>
      <c r="F222" s="21"/>
      <c r="G222" s="19">
        <f t="shared" si="53"/>
        <v>22598.5</v>
      </c>
      <c r="H222" s="20">
        <v>26193.2</v>
      </c>
      <c r="I222" s="21"/>
      <c r="J222" s="19">
        <f t="shared" si="54"/>
        <v>26193.2</v>
      </c>
      <c r="K222" s="20">
        <v>26187.9</v>
      </c>
      <c r="L222" s="21"/>
      <c r="M222" s="19">
        <f t="shared" si="55"/>
        <v>26187.9</v>
      </c>
      <c r="N222" s="17">
        <f t="shared" si="49"/>
        <v>98575</v>
      </c>
      <c r="O222" s="18">
        <f t="shared" si="50"/>
        <v>0</v>
      </c>
      <c r="P222" s="19">
        <f t="shared" si="51"/>
        <v>98575</v>
      </c>
    </row>
    <row r="223" spans="1:16" ht="15.75" customHeight="1" thickBot="1">
      <c r="A223" s="31" t="s">
        <v>47</v>
      </c>
      <c r="B223" s="27">
        <f>SUM(B224:B226)</f>
        <v>207.9</v>
      </c>
      <c r="C223" s="28">
        <f>SUM(C224:C226)</f>
        <v>10102.1</v>
      </c>
      <c r="D223" s="29">
        <f t="shared" si="52"/>
        <v>10310</v>
      </c>
      <c r="E223" s="28">
        <f>SUM(E224:E226)</f>
        <v>221.9</v>
      </c>
      <c r="F223" s="28">
        <f>SUM(F224:F226)</f>
        <v>9290.7</v>
      </c>
      <c r="G223" s="29">
        <f t="shared" si="53"/>
        <v>9512.6</v>
      </c>
      <c r="H223" s="28">
        <f>SUM(H224:H226)</f>
        <v>239.7</v>
      </c>
      <c r="I223" s="28">
        <f>SUM(I224:I226)</f>
        <v>9695</v>
      </c>
      <c r="J223" s="29">
        <f t="shared" si="54"/>
        <v>9934.7</v>
      </c>
      <c r="K223" s="28">
        <f>SUM(K224:K226)</f>
        <v>239.5</v>
      </c>
      <c r="L223" s="28">
        <f>SUM(L224:L226)</f>
        <v>9469</v>
      </c>
      <c r="M223" s="29">
        <f t="shared" si="55"/>
        <v>9708.5</v>
      </c>
      <c r="N223" s="30">
        <f t="shared" si="49"/>
        <v>909</v>
      </c>
      <c r="O223" s="35">
        <f t="shared" si="50"/>
        <v>38556.8</v>
      </c>
      <c r="P223" s="33">
        <f t="shared" si="51"/>
        <v>39465.8</v>
      </c>
    </row>
    <row r="224" spans="1:16" ht="15.75" customHeight="1">
      <c r="A224" s="7" t="s">
        <v>52</v>
      </c>
      <c r="B224" s="20"/>
      <c r="C224" s="21">
        <v>2782</v>
      </c>
      <c r="D224" s="19">
        <f t="shared" si="52"/>
        <v>2782</v>
      </c>
      <c r="E224" s="20"/>
      <c r="F224" s="21">
        <v>2661.9</v>
      </c>
      <c r="G224" s="19">
        <f t="shared" si="53"/>
        <v>2661.9</v>
      </c>
      <c r="H224" s="20"/>
      <c r="I224" s="21">
        <v>2858</v>
      </c>
      <c r="J224" s="19">
        <f t="shared" si="54"/>
        <v>2858</v>
      </c>
      <c r="K224" s="20"/>
      <c r="L224" s="21">
        <v>2831</v>
      </c>
      <c r="M224" s="19">
        <f t="shared" si="55"/>
        <v>2831</v>
      </c>
      <c r="N224" s="17">
        <f t="shared" si="49"/>
        <v>0</v>
      </c>
      <c r="O224" s="18">
        <f t="shared" si="50"/>
        <v>11132.9</v>
      </c>
      <c r="P224" s="19">
        <f t="shared" si="51"/>
        <v>11132.9</v>
      </c>
    </row>
    <row r="225" spans="1:16" ht="15.75" customHeight="1">
      <c r="A225" s="8" t="s">
        <v>53</v>
      </c>
      <c r="B225" s="25">
        <v>199</v>
      </c>
      <c r="C225" s="25">
        <v>3155</v>
      </c>
      <c r="D225" s="19">
        <f t="shared" si="52"/>
        <v>3354</v>
      </c>
      <c r="E225" s="25">
        <v>211.4</v>
      </c>
      <c r="F225" s="25">
        <v>2942.7</v>
      </c>
      <c r="G225" s="19">
        <f t="shared" si="53"/>
        <v>3154.1</v>
      </c>
      <c r="H225" s="25">
        <v>230</v>
      </c>
      <c r="I225" s="25">
        <v>3043</v>
      </c>
      <c r="J225" s="19">
        <f t="shared" si="54"/>
        <v>3273</v>
      </c>
      <c r="K225" s="25">
        <v>229</v>
      </c>
      <c r="L225" s="25">
        <v>2961</v>
      </c>
      <c r="M225" s="19">
        <f t="shared" si="55"/>
        <v>3190</v>
      </c>
      <c r="N225" s="17">
        <f t="shared" si="49"/>
        <v>869.4</v>
      </c>
      <c r="O225" s="18">
        <f t="shared" si="50"/>
        <v>12101.7</v>
      </c>
      <c r="P225" s="19">
        <f t="shared" si="51"/>
        <v>12971.1</v>
      </c>
    </row>
    <row r="226" spans="1:16" ht="15.75" customHeight="1" thickBot="1">
      <c r="A226" s="12" t="s">
        <v>54</v>
      </c>
      <c r="B226" s="25">
        <v>8.9</v>
      </c>
      <c r="C226" s="25">
        <v>4165.1</v>
      </c>
      <c r="D226" s="40">
        <f t="shared" si="52"/>
        <v>4174</v>
      </c>
      <c r="E226" s="25">
        <v>10.5</v>
      </c>
      <c r="F226" s="25">
        <v>3686.1</v>
      </c>
      <c r="G226" s="40">
        <f t="shared" si="53"/>
        <v>3696.6</v>
      </c>
      <c r="H226" s="25">
        <v>9.7</v>
      </c>
      <c r="I226" s="25">
        <v>3794</v>
      </c>
      <c r="J226" s="40">
        <f t="shared" si="54"/>
        <v>3803.7</v>
      </c>
      <c r="K226" s="25">
        <v>10.5</v>
      </c>
      <c r="L226" s="25">
        <v>3677</v>
      </c>
      <c r="M226" s="40">
        <f t="shared" si="55"/>
        <v>3687.5</v>
      </c>
      <c r="N226" s="47">
        <f t="shared" si="49"/>
        <v>39.599999999999994</v>
      </c>
      <c r="O226" s="48">
        <f t="shared" si="50"/>
        <v>15322.2</v>
      </c>
      <c r="P226" s="40">
        <f t="shared" si="51"/>
        <v>15361.8</v>
      </c>
    </row>
    <row r="227" spans="1:16" s="4" customFormat="1" ht="15.75" customHeight="1" thickBot="1">
      <c r="A227" s="39" t="s">
        <v>56</v>
      </c>
      <c r="B227" s="43">
        <f>B198+B199+B203+B206+B207+B208+B209+B210+B211+B212+B213+B214+B215+B216+B217+B218+B219+B222+B223</f>
        <v>98660.40000000002</v>
      </c>
      <c r="C227" s="44">
        <f aca="true" t="shared" si="56" ref="C227:P227">C198+C199+C203+C206+C207+C208+C209+C210+C211+C212+C213+C214+C215+C216+C217+C218+C219+C222+C223</f>
        <v>163227.9</v>
      </c>
      <c r="D227" s="44">
        <f t="shared" si="56"/>
        <v>261888.3</v>
      </c>
      <c r="E227" s="44">
        <f t="shared" si="56"/>
        <v>88131.4</v>
      </c>
      <c r="F227" s="44">
        <f t="shared" si="56"/>
        <v>150556.5</v>
      </c>
      <c r="G227" s="44">
        <f t="shared" si="56"/>
        <v>238687.90000000002</v>
      </c>
      <c r="H227" s="44">
        <f t="shared" si="56"/>
        <v>92289.2</v>
      </c>
      <c r="I227" s="44">
        <f t="shared" si="56"/>
        <v>147223.1</v>
      </c>
      <c r="J227" s="44">
        <f t="shared" si="56"/>
        <v>239512.30000000002</v>
      </c>
      <c r="K227" s="44">
        <f t="shared" si="56"/>
        <v>100127.1</v>
      </c>
      <c r="L227" s="44">
        <f t="shared" si="56"/>
        <v>153839.50000000003</v>
      </c>
      <c r="M227" s="44">
        <f t="shared" si="56"/>
        <v>253966.60000000003</v>
      </c>
      <c r="N227" s="44">
        <f t="shared" si="56"/>
        <v>379208.1</v>
      </c>
      <c r="O227" s="45">
        <f t="shared" si="56"/>
        <v>614847</v>
      </c>
      <c r="P227" s="46">
        <f t="shared" si="56"/>
        <v>994055.1</v>
      </c>
    </row>
    <row r="228" ht="15.75" customHeight="1">
      <c r="A228"/>
    </row>
    <row r="229" spans="1:16" ht="57.75" customHeight="1" thickBot="1">
      <c r="A229" s="81" t="s">
        <v>83</v>
      </c>
      <c r="B229" s="90"/>
      <c r="C229" s="90"/>
      <c r="D229" s="90"/>
      <c r="E229" s="90"/>
      <c r="F229" s="90"/>
      <c r="G229" s="90"/>
      <c r="H229" s="90"/>
      <c r="I229" s="90"/>
      <c r="J229" s="90"/>
      <c r="K229" s="90"/>
      <c r="L229" s="90"/>
      <c r="M229" s="90"/>
      <c r="N229" s="90"/>
      <c r="O229" s="90"/>
      <c r="P229" s="90"/>
    </row>
    <row r="230" spans="1:16" ht="13.5" customHeight="1" thickBot="1" thickTop="1">
      <c r="A230" s="82" t="s">
        <v>1</v>
      </c>
      <c r="B230" s="84" t="s">
        <v>36</v>
      </c>
      <c r="C230" s="85"/>
      <c r="D230" s="86"/>
      <c r="E230" s="84" t="s">
        <v>37</v>
      </c>
      <c r="F230" s="85"/>
      <c r="G230" s="86"/>
      <c r="H230" s="84" t="s">
        <v>38</v>
      </c>
      <c r="I230" s="85"/>
      <c r="J230" s="86"/>
      <c r="K230" s="84" t="s">
        <v>39</v>
      </c>
      <c r="L230" s="85"/>
      <c r="M230" s="86"/>
      <c r="N230" s="84" t="s">
        <v>67</v>
      </c>
      <c r="O230" s="87"/>
      <c r="P230" s="88"/>
    </row>
    <row r="231" spans="1:16" ht="12.75" thickBot="1">
      <c r="A231" s="83"/>
      <c r="B231" s="13" t="s">
        <v>6</v>
      </c>
      <c r="C231" s="14" t="s">
        <v>7</v>
      </c>
      <c r="D231" s="15" t="s">
        <v>8</v>
      </c>
      <c r="E231" s="13" t="s">
        <v>6</v>
      </c>
      <c r="F231" s="14" t="s">
        <v>7</v>
      </c>
      <c r="G231" s="15" t="s">
        <v>8</v>
      </c>
      <c r="H231" s="13" t="s">
        <v>6</v>
      </c>
      <c r="I231" s="14" t="s">
        <v>7</v>
      </c>
      <c r="J231" s="15" t="s">
        <v>8</v>
      </c>
      <c r="K231" s="13" t="s">
        <v>6</v>
      </c>
      <c r="L231" s="14" t="s">
        <v>7</v>
      </c>
      <c r="M231" s="15" t="s">
        <v>8</v>
      </c>
      <c r="N231" s="36" t="s">
        <v>6</v>
      </c>
      <c r="O231" s="38" t="s">
        <v>7</v>
      </c>
      <c r="P231" s="49" t="s">
        <v>8</v>
      </c>
    </row>
    <row r="232" spans="1:16" ht="15.75" customHeight="1" thickBot="1" thickTop="1">
      <c r="A232" s="6" t="s">
        <v>9</v>
      </c>
      <c r="B232" s="17">
        <v>5.9</v>
      </c>
      <c r="C232" s="18">
        <v>50576.1</v>
      </c>
      <c r="D232" s="19">
        <f aca="true" t="shared" si="57" ref="D232:D249">B232+C232</f>
        <v>50582</v>
      </c>
      <c r="E232" s="17">
        <v>6</v>
      </c>
      <c r="F232" s="18">
        <v>36580</v>
      </c>
      <c r="G232" s="19">
        <f aca="true" t="shared" si="58" ref="G232:G249">E232+F232</f>
        <v>36586</v>
      </c>
      <c r="H232" s="17">
        <v>6.1</v>
      </c>
      <c r="I232" s="18">
        <v>38434</v>
      </c>
      <c r="J232" s="19">
        <f aca="true" t="shared" si="59" ref="J232:J249">H232+I232</f>
        <v>38440.1</v>
      </c>
      <c r="K232" s="17">
        <v>10.5</v>
      </c>
      <c r="L232" s="18">
        <v>35351</v>
      </c>
      <c r="M232" s="19">
        <f aca="true" t="shared" si="60" ref="M232:M249">K232+L232</f>
        <v>35361.5</v>
      </c>
      <c r="N232" s="17">
        <f>B232+E232+H232+K232</f>
        <v>28.5</v>
      </c>
      <c r="O232" s="18">
        <f aca="true" t="shared" si="61" ref="O232:O249">C232+F232+I232+L232</f>
        <v>160941.1</v>
      </c>
      <c r="P232" s="19">
        <f aca="true" t="shared" si="62" ref="P232:P249">D232+G232+J232+M232</f>
        <v>160969.6</v>
      </c>
    </row>
    <row r="233" spans="1:16" ht="15.75" customHeight="1" thickBot="1">
      <c r="A233" s="31" t="s">
        <v>10</v>
      </c>
      <c r="B233" s="27">
        <f>B234+B235+B236</f>
        <v>37883</v>
      </c>
      <c r="C233" s="28">
        <f>C234+C235+C236</f>
        <v>7950</v>
      </c>
      <c r="D233" s="29">
        <f t="shared" si="57"/>
        <v>45833</v>
      </c>
      <c r="E233" s="28">
        <f>E234+E235+E236</f>
        <v>29675</v>
      </c>
      <c r="F233" s="28">
        <f>F234+F235+F236</f>
        <v>6795</v>
      </c>
      <c r="G233" s="29">
        <f t="shared" si="58"/>
        <v>36470</v>
      </c>
      <c r="H233" s="28">
        <f>H234+H235+H236</f>
        <v>30341</v>
      </c>
      <c r="I233" s="28">
        <f>I234+I235+I236</f>
        <v>6745</v>
      </c>
      <c r="J233" s="29">
        <f t="shared" si="59"/>
        <v>37086</v>
      </c>
      <c r="K233" s="28">
        <f>K234+K235+K236</f>
        <v>37745</v>
      </c>
      <c r="L233" s="28">
        <f>L234+L235+L236</f>
        <v>8613</v>
      </c>
      <c r="M233" s="29">
        <f t="shared" si="60"/>
        <v>46358</v>
      </c>
      <c r="N233" s="30">
        <f aca="true" t="shared" si="63" ref="N233:N249">B233+E233+H233+K233</f>
        <v>135644</v>
      </c>
      <c r="O233" s="35">
        <f t="shared" si="61"/>
        <v>30103</v>
      </c>
      <c r="P233" s="33">
        <f t="shared" si="62"/>
        <v>165747</v>
      </c>
    </row>
    <row r="234" spans="1:16" ht="15.75" customHeight="1">
      <c r="A234" s="7" t="s">
        <v>11</v>
      </c>
      <c r="B234" s="20">
        <v>16664</v>
      </c>
      <c r="C234" s="21">
        <v>2671</v>
      </c>
      <c r="D234" s="19">
        <f t="shared" si="57"/>
        <v>19335</v>
      </c>
      <c r="E234" s="20">
        <v>12775</v>
      </c>
      <c r="F234" s="21">
        <v>2080</v>
      </c>
      <c r="G234" s="19">
        <f t="shared" si="58"/>
        <v>14855</v>
      </c>
      <c r="H234" s="20">
        <v>13256</v>
      </c>
      <c r="I234" s="21">
        <v>2300</v>
      </c>
      <c r="J234" s="19">
        <f t="shared" si="59"/>
        <v>15556</v>
      </c>
      <c r="K234" s="20">
        <v>15900</v>
      </c>
      <c r="L234" s="21">
        <v>2892</v>
      </c>
      <c r="M234" s="19">
        <f t="shared" si="60"/>
        <v>18792</v>
      </c>
      <c r="N234" s="17">
        <f t="shared" si="63"/>
        <v>58595</v>
      </c>
      <c r="O234" s="18">
        <f t="shared" si="61"/>
        <v>9943</v>
      </c>
      <c r="P234" s="19">
        <f t="shared" si="62"/>
        <v>68538</v>
      </c>
    </row>
    <row r="235" spans="1:16" ht="15.75" customHeight="1">
      <c r="A235" s="7" t="s">
        <v>40</v>
      </c>
      <c r="B235" s="20">
        <v>21084</v>
      </c>
      <c r="C235" s="21">
        <v>4301</v>
      </c>
      <c r="D235" s="19">
        <f t="shared" si="57"/>
        <v>25385</v>
      </c>
      <c r="E235" s="20">
        <v>16770</v>
      </c>
      <c r="F235" s="21">
        <v>3670</v>
      </c>
      <c r="G235" s="19">
        <f t="shared" si="58"/>
        <v>20440</v>
      </c>
      <c r="H235" s="20">
        <v>16950</v>
      </c>
      <c r="I235" s="21">
        <v>3400</v>
      </c>
      <c r="J235" s="19">
        <f t="shared" si="59"/>
        <v>20350</v>
      </c>
      <c r="K235" s="20">
        <v>21708</v>
      </c>
      <c r="L235" s="21">
        <v>4655</v>
      </c>
      <c r="M235" s="19">
        <f t="shared" si="60"/>
        <v>26363</v>
      </c>
      <c r="N235" s="17">
        <f t="shared" si="63"/>
        <v>76512</v>
      </c>
      <c r="O235" s="18">
        <f t="shared" si="61"/>
        <v>16026</v>
      </c>
      <c r="P235" s="19">
        <f t="shared" si="62"/>
        <v>92538</v>
      </c>
    </row>
    <row r="236" spans="1:16" ht="15.75" customHeight="1" thickBot="1">
      <c r="A236" s="7" t="s">
        <v>13</v>
      </c>
      <c r="B236" s="20">
        <v>135</v>
      </c>
      <c r="C236" s="21">
        <v>978</v>
      </c>
      <c r="D236" s="19">
        <f t="shared" si="57"/>
        <v>1113</v>
      </c>
      <c r="E236" s="20">
        <v>130</v>
      </c>
      <c r="F236" s="21">
        <v>1045</v>
      </c>
      <c r="G236" s="19">
        <f t="shared" si="58"/>
        <v>1175</v>
      </c>
      <c r="H236" s="20">
        <v>135</v>
      </c>
      <c r="I236" s="21">
        <v>1045</v>
      </c>
      <c r="J236" s="19">
        <f t="shared" si="59"/>
        <v>1180</v>
      </c>
      <c r="K236" s="20">
        <v>137</v>
      </c>
      <c r="L236" s="21">
        <v>1066</v>
      </c>
      <c r="M236" s="19">
        <f t="shared" si="60"/>
        <v>1203</v>
      </c>
      <c r="N236" s="17">
        <f t="shared" si="63"/>
        <v>537</v>
      </c>
      <c r="O236" s="18">
        <f t="shared" si="61"/>
        <v>4134</v>
      </c>
      <c r="P236" s="19">
        <f t="shared" si="62"/>
        <v>4671</v>
      </c>
    </row>
    <row r="237" spans="1:16" ht="15.75" customHeight="1" thickBot="1">
      <c r="A237" s="31" t="s">
        <v>14</v>
      </c>
      <c r="B237" s="27">
        <f>B238+B239</f>
        <v>7651</v>
      </c>
      <c r="C237" s="28">
        <f>C238+C239</f>
        <v>38289</v>
      </c>
      <c r="D237" s="29">
        <f t="shared" si="57"/>
        <v>45940</v>
      </c>
      <c r="E237" s="28">
        <f>E238+E239</f>
        <v>7696</v>
      </c>
      <c r="F237" s="28">
        <f>F238+F239</f>
        <v>41327</v>
      </c>
      <c r="G237" s="29">
        <f t="shared" si="58"/>
        <v>49023</v>
      </c>
      <c r="H237" s="28">
        <f>H238+H239</f>
        <v>7836</v>
      </c>
      <c r="I237" s="28">
        <f>I238+I239</f>
        <v>40836</v>
      </c>
      <c r="J237" s="29">
        <f t="shared" si="59"/>
        <v>48672</v>
      </c>
      <c r="K237" s="28">
        <f>K238+K239</f>
        <v>7901</v>
      </c>
      <c r="L237" s="28">
        <f>L238+L239</f>
        <v>42754</v>
      </c>
      <c r="M237" s="29">
        <f t="shared" si="60"/>
        <v>50655</v>
      </c>
      <c r="N237" s="30">
        <f t="shared" si="63"/>
        <v>31084</v>
      </c>
      <c r="O237" s="35">
        <f t="shared" si="61"/>
        <v>163206</v>
      </c>
      <c r="P237" s="33">
        <f t="shared" si="62"/>
        <v>194290</v>
      </c>
    </row>
    <row r="238" spans="1:16" ht="15.75" customHeight="1">
      <c r="A238" s="7" t="s">
        <v>15</v>
      </c>
      <c r="B238" s="20">
        <v>1650</v>
      </c>
      <c r="C238" s="21">
        <v>1422</v>
      </c>
      <c r="D238" s="19">
        <f t="shared" si="57"/>
        <v>3072</v>
      </c>
      <c r="E238" s="20">
        <v>1707</v>
      </c>
      <c r="F238" s="21">
        <v>1650</v>
      </c>
      <c r="G238" s="19">
        <f t="shared" si="58"/>
        <v>3357</v>
      </c>
      <c r="H238" s="20">
        <v>1561</v>
      </c>
      <c r="I238" s="21">
        <v>1491</v>
      </c>
      <c r="J238" s="19">
        <f t="shared" si="59"/>
        <v>3052</v>
      </c>
      <c r="K238" s="20">
        <v>1580</v>
      </c>
      <c r="L238" s="21">
        <v>1455</v>
      </c>
      <c r="M238" s="19">
        <f t="shared" si="60"/>
        <v>3035</v>
      </c>
      <c r="N238" s="17">
        <f t="shared" si="63"/>
        <v>6498</v>
      </c>
      <c r="O238" s="18">
        <f t="shared" si="61"/>
        <v>6018</v>
      </c>
      <c r="P238" s="19">
        <f t="shared" si="62"/>
        <v>12516</v>
      </c>
    </row>
    <row r="239" spans="1:16" ht="15.75" customHeight="1">
      <c r="A239" s="7" t="s">
        <v>16</v>
      </c>
      <c r="B239" s="20">
        <v>6001</v>
      </c>
      <c r="C239" s="21">
        <v>36867</v>
      </c>
      <c r="D239" s="19">
        <f t="shared" si="57"/>
        <v>42868</v>
      </c>
      <c r="E239" s="20">
        <v>5989</v>
      </c>
      <c r="F239" s="21">
        <v>39677</v>
      </c>
      <c r="G239" s="19">
        <f t="shared" si="58"/>
        <v>45666</v>
      </c>
      <c r="H239" s="20">
        <v>6275</v>
      </c>
      <c r="I239" s="21">
        <v>39345</v>
      </c>
      <c r="J239" s="19">
        <f t="shared" si="59"/>
        <v>45620</v>
      </c>
      <c r="K239" s="20">
        <v>6321</v>
      </c>
      <c r="L239" s="21">
        <v>41299</v>
      </c>
      <c r="M239" s="19">
        <f t="shared" si="60"/>
        <v>47620</v>
      </c>
      <c r="N239" s="17">
        <f t="shared" si="63"/>
        <v>24586</v>
      </c>
      <c r="O239" s="18">
        <f t="shared" si="61"/>
        <v>157188</v>
      </c>
      <c r="P239" s="19">
        <f t="shared" si="62"/>
        <v>181774</v>
      </c>
    </row>
    <row r="240" spans="1:16" ht="15.75" customHeight="1">
      <c r="A240" s="7" t="s">
        <v>17</v>
      </c>
      <c r="B240" s="20">
        <v>3133</v>
      </c>
      <c r="C240" s="21">
        <v>615</v>
      </c>
      <c r="D240" s="19">
        <f t="shared" si="57"/>
        <v>3748</v>
      </c>
      <c r="E240" s="20">
        <v>2899</v>
      </c>
      <c r="F240" s="21">
        <v>543</v>
      </c>
      <c r="G240" s="19">
        <f t="shared" si="58"/>
        <v>3442</v>
      </c>
      <c r="H240" s="20">
        <v>3129</v>
      </c>
      <c r="I240" s="21">
        <v>579</v>
      </c>
      <c r="J240" s="19">
        <f t="shared" si="59"/>
        <v>3708</v>
      </c>
      <c r="K240" s="20">
        <v>3444</v>
      </c>
      <c r="L240" s="21">
        <v>555</v>
      </c>
      <c r="M240" s="19">
        <f t="shared" si="60"/>
        <v>3999</v>
      </c>
      <c r="N240" s="17">
        <f t="shared" si="63"/>
        <v>12605</v>
      </c>
      <c r="O240" s="18">
        <f t="shared" si="61"/>
        <v>2292</v>
      </c>
      <c r="P240" s="19">
        <f t="shared" si="62"/>
        <v>14897</v>
      </c>
    </row>
    <row r="241" spans="1:16" ht="15.75" customHeight="1">
      <c r="A241" s="7" t="s">
        <v>41</v>
      </c>
      <c r="B241" s="20">
        <v>804</v>
      </c>
      <c r="C241" s="22"/>
      <c r="D241" s="19">
        <f t="shared" si="57"/>
        <v>804</v>
      </c>
      <c r="E241" s="20">
        <v>888</v>
      </c>
      <c r="F241" s="22"/>
      <c r="G241" s="19">
        <f t="shared" si="58"/>
        <v>888</v>
      </c>
      <c r="H241" s="20">
        <v>857</v>
      </c>
      <c r="I241" s="22"/>
      <c r="J241" s="19">
        <f t="shared" si="59"/>
        <v>857</v>
      </c>
      <c r="K241" s="20">
        <v>841</v>
      </c>
      <c r="L241" s="22"/>
      <c r="M241" s="19">
        <f t="shared" si="60"/>
        <v>841</v>
      </c>
      <c r="N241" s="17">
        <f t="shared" si="63"/>
        <v>3390</v>
      </c>
      <c r="O241" s="18">
        <f t="shared" si="61"/>
        <v>0</v>
      </c>
      <c r="P241" s="19">
        <f t="shared" si="62"/>
        <v>3390</v>
      </c>
    </row>
    <row r="242" spans="1:16" ht="15.75" customHeight="1">
      <c r="A242" s="7" t="s">
        <v>57</v>
      </c>
      <c r="B242" s="20">
        <v>199</v>
      </c>
      <c r="C242" s="22"/>
      <c r="D242" s="19">
        <f t="shared" si="57"/>
        <v>199</v>
      </c>
      <c r="E242" s="20">
        <v>222</v>
      </c>
      <c r="F242" s="22"/>
      <c r="G242" s="19">
        <f t="shared" si="58"/>
        <v>222</v>
      </c>
      <c r="H242" s="20">
        <v>211</v>
      </c>
      <c r="I242" s="22"/>
      <c r="J242" s="19">
        <f t="shared" si="59"/>
        <v>211</v>
      </c>
      <c r="K242" s="20">
        <v>211</v>
      </c>
      <c r="L242" s="22"/>
      <c r="M242" s="19">
        <f t="shared" si="60"/>
        <v>211</v>
      </c>
      <c r="N242" s="17">
        <f t="shared" si="63"/>
        <v>843</v>
      </c>
      <c r="O242" s="18">
        <f t="shared" si="61"/>
        <v>0</v>
      </c>
      <c r="P242" s="19">
        <f t="shared" si="62"/>
        <v>843</v>
      </c>
    </row>
    <row r="243" spans="1:16" ht="15.75" customHeight="1">
      <c r="A243" s="7" t="s">
        <v>19</v>
      </c>
      <c r="B243" s="20">
        <v>1544</v>
      </c>
      <c r="C243" s="21">
        <v>10461</v>
      </c>
      <c r="D243" s="19">
        <f t="shared" si="57"/>
        <v>12005</v>
      </c>
      <c r="E243" s="20">
        <v>1556</v>
      </c>
      <c r="F243" s="21">
        <v>11953</v>
      </c>
      <c r="G243" s="19">
        <f t="shared" si="58"/>
        <v>13509</v>
      </c>
      <c r="H243" s="20">
        <v>1480</v>
      </c>
      <c r="I243" s="21">
        <v>10539</v>
      </c>
      <c r="J243" s="19">
        <f t="shared" si="59"/>
        <v>12019</v>
      </c>
      <c r="K243" s="20">
        <v>1725</v>
      </c>
      <c r="L243" s="21">
        <v>13351</v>
      </c>
      <c r="M243" s="19">
        <f t="shared" si="60"/>
        <v>15076</v>
      </c>
      <c r="N243" s="17">
        <f t="shared" si="63"/>
        <v>6305</v>
      </c>
      <c r="O243" s="18">
        <f t="shared" si="61"/>
        <v>46304</v>
      </c>
      <c r="P243" s="19">
        <f t="shared" si="62"/>
        <v>52609</v>
      </c>
    </row>
    <row r="244" spans="1:16" ht="15.75" customHeight="1">
      <c r="A244" s="7" t="s">
        <v>20</v>
      </c>
      <c r="B244" s="20">
        <v>2702</v>
      </c>
      <c r="C244" s="21">
        <v>9404</v>
      </c>
      <c r="D244" s="19">
        <f t="shared" si="57"/>
        <v>12106</v>
      </c>
      <c r="E244" s="20">
        <v>2356</v>
      </c>
      <c r="F244" s="21">
        <v>8884</v>
      </c>
      <c r="G244" s="19">
        <f t="shared" si="58"/>
        <v>11240</v>
      </c>
      <c r="H244" s="20">
        <v>2456</v>
      </c>
      <c r="I244" s="21">
        <v>7627</v>
      </c>
      <c r="J244" s="19">
        <f t="shared" si="59"/>
        <v>10083</v>
      </c>
      <c r="K244" s="20">
        <v>4528</v>
      </c>
      <c r="L244" s="21">
        <v>9443</v>
      </c>
      <c r="M244" s="19">
        <f t="shared" si="60"/>
        <v>13971</v>
      </c>
      <c r="N244" s="17">
        <f t="shared" si="63"/>
        <v>12042</v>
      </c>
      <c r="O244" s="18">
        <f t="shared" si="61"/>
        <v>35358</v>
      </c>
      <c r="P244" s="19">
        <f t="shared" si="62"/>
        <v>47400</v>
      </c>
    </row>
    <row r="245" spans="1:16" ht="15.75" customHeight="1">
      <c r="A245" s="7" t="s">
        <v>21</v>
      </c>
      <c r="B245" s="20">
        <v>2899</v>
      </c>
      <c r="C245" s="21">
        <v>5036</v>
      </c>
      <c r="D245" s="19">
        <f t="shared" si="57"/>
        <v>7935</v>
      </c>
      <c r="E245" s="20">
        <v>2945</v>
      </c>
      <c r="F245" s="21">
        <v>5804</v>
      </c>
      <c r="G245" s="19">
        <f t="shared" si="58"/>
        <v>8749</v>
      </c>
      <c r="H245" s="20">
        <v>2836</v>
      </c>
      <c r="I245" s="21">
        <v>5514</v>
      </c>
      <c r="J245" s="19">
        <f t="shared" si="59"/>
        <v>8350</v>
      </c>
      <c r="K245" s="20">
        <v>2752</v>
      </c>
      <c r="L245" s="21">
        <v>7032</v>
      </c>
      <c r="M245" s="19">
        <f t="shared" si="60"/>
        <v>9784</v>
      </c>
      <c r="N245" s="17">
        <f t="shared" si="63"/>
        <v>11432</v>
      </c>
      <c r="O245" s="18">
        <f t="shared" si="61"/>
        <v>23386</v>
      </c>
      <c r="P245" s="19">
        <f t="shared" si="62"/>
        <v>34818</v>
      </c>
    </row>
    <row r="246" spans="1:16" ht="15.75" customHeight="1">
      <c r="A246" s="7" t="s">
        <v>58</v>
      </c>
      <c r="B246" s="20">
        <v>211</v>
      </c>
      <c r="C246" s="21">
        <v>399</v>
      </c>
      <c r="D246" s="19">
        <f t="shared" si="57"/>
        <v>610</v>
      </c>
      <c r="E246" s="20">
        <v>174</v>
      </c>
      <c r="F246" s="21">
        <v>396</v>
      </c>
      <c r="G246" s="19">
        <f t="shared" si="58"/>
        <v>570</v>
      </c>
      <c r="H246" s="20">
        <v>233</v>
      </c>
      <c r="I246" s="21">
        <v>394</v>
      </c>
      <c r="J246" s="19">
        <f t="shared" si="59"/>
        <v>627</v>
      </c>
      <c r="K246" s="20">
        <v>233</v>
      </c>
      <c r="L246" s="21">
        <v>387</v>
      </c>
      <c r="M246" s="19">
        <f t="shared" si="60"/>
        <v>620</v>
      </c>
      <c r="N246" s="17">
        <f t="shared" si="63"/>
        <v>851</v>
      </c>
      <c r="O246" s="18">
        <f t="shared" si="61"/>
        <v>1576</v>
      </c>
      <c r="P246" s="19">
        <f t="shared" si="62"/>
        <v>2427</v>
      </c>
    </row>
    <row r="247" spans="1:16" ht="15.75" customHeight="1">
      <c r="A247" s="7" t="s">
        <v>22</v>
      </c>
      <c r="B247" s="20">
        <v>6500</v>
      </c>
      <c r="C247" s="22"/>
      <c r="D247" s="19">
        <f t="shared" si="57"/>
        <v>6500</v>
      </c>
      <c r="E247" s="20">
        <v>6592.7</v>
      </c>
      <c r="F247" s="22"/>
      <c r="G247" s="19">
        <f t="shared" si="58"/>
        <v>6592.7</v>
      </c>
      <c r="H247" s="20">
        <v>5888.9</v>
      </c>
      <c r="I247" s="22"/>
      <c r="J247" s="19">
        <f t="shared" si="59"/>
        <v>5888.9</v>
      </c>
      <c r="K247" s="20">
        <v>6821</v>
      </c>
      <c r="L247" s="22"/>
      <c r="M247" s="19">
        <f t="shared" si="60"/>
        <v>6821</v>
      </c>
      <c r="N247" s="17">
        <f t="shared" si="63"/>
        <v>25802.6</v>
      </c>
      <c r="O247" s="18">
        <f t="shared" si="61"/>
        <v>0</v>
      </c>
      <c r="P247" s="19">
        <f t="shared" si="62"/>
        <v>25802.6</v>
      </c>
    </row>
    <row r="248" spans="1:16" ht="15.75" customHeight="1">
      <c r="A248" s="7" t="s">
        <v>23</v>
      </c>
      <c r="B248" s="20">
        <v>1032</v>
      </c>
      <c r="C248" s="21">
        <v>33334</v>
      </c>
      <c r="D248" s="19">
        <f t="shared" si="57"/>
        <v>34366</v>
      </c>
      <c r="E248" s="20">
        <v>999</v>
      </c>
      <c r="F248" s="21">
        <v>37755</v>
      </c>
      <c r="G248" s="19">
        <f t="shared" si="58"/>
        <v>38754</v>
      </c>
      <c r="H248" s="20">
        <v>1009</v>
      </c>
      <c r="I248" s="21">
        <v>29456</v>
      </c>
      <c r="J248" s="19">
        <f t="shared" si="59"/>
        <v>30465</v>
      </c>
      <c r="K248" s="20">
        <v>1066</v>
      </c>
      <c r="L248" s="21">
        <v>29123</v>
      </c>
      <c r="M248" s="19">
        <f t="shared" si="60"/>
        <v>30189</v>
      </c>
      <c r="N248" s="17">
        <f t="shared" si="63"/>
        <v>4106</v>
      </c>
      <c r="O248" s="18">
        <f t="shared" si="61"/>
        <v>129668</v>
      </c>
      <c r="P248" s="19">
        <f t="shared" si="62"/>
        <v>133774</v>
      </c>
    </row>
    <row r="249" spans="1:16" ht="15.75" customHeight="1">
      <c r="A249" s="7" t="s">
        <v>24</v>
      </c>
      <c r="B249" s="20">
        <v>7067</v>
      </c>
      <c r="C249" s="21">
        <v>3838</v>
      </c>
      <c r="D249" s="19">
        <f t="shared" si="57"/>
        <v>10905</v>
      </c>
      <c r="E249" s="20">
        <v>6598</v>
      </c>
      <c r="F249" s="21">
        <v>3676</v>
      </c>
      <c r="G249" s="19">
        <f t="shared" si="58"/>
        <v>10274</v>
      </c>
      <c r="H249" s="20">
        <v>6972</v>
      </c>
      <c r="I249" s="21">
        <v>3675</v>
      </c>
      <c r="J249" s="19">
        <f t="shared" si="59"/>
        <v>10647</v>
      </c>
      <c r="K249" s="20">
        <v>6461</v>
      </c>
      <c r="L249" s="21">
        <v>2887</v>
      </c>
      <c r="M249" s="19">
        <f t="shared" si="60"/>
        <v>9348</v>
      </c>
      <c r="N249" s="17">
        <f t="shared" si="63"/>
        <v>27098</v>
      </c>
      <c r="O249" s="18">
        <f t="shared" si="61"/>
        <v>14076</v>
      </c>
      <c r="P249" s="19">
        <f t="shared" si="62"/>
        <v>41174</v>
      </c>
    </row>
    <row r="250" spans="1:16" ht="15.75" customHeight="1">
      <c r="A250" s="7" t="s">
        <v>42</v>
      </c>
      <c r="B250" s="20">
        <v>667</v>
      </c>
      <c r="C250" s="21">
        <v>299</v>
      </c>
      <c r="D250" s="19">
        <f>B250+C250</f>
        <v>966</v>
      </c>
      <c r="E250" s="20">
        <v>587</v>
      </c>
      <c r="F250" s="21">
        <v>312</v>
      </c>
      <c r="G250" s="19">
        <f>E250+F250</f>
        <v>899</v>
      </c>
      <c r="H250" s="20">
        <v>624</v>
      </c>
      <c r="I250" s="21">
        <v>322</v>
      </c>
      <c r="J250" s="19">
        <f>H250+I250</f>
        <v>946</v>
      </c>
      <c r="K250" s="20">
        <v>661</v>
      </c>
      <c r="L250" s="21">
        <v>383</v>
      </c>
      <c r="M250" s="19">
        <f>K250+L250</f>
        <v>1044</v>
      </c>
      <c r="N250" s="17">
        <f>B250+E250+H250+K250</f>
        <v>2539</v>
      </c>
      <c r="O250" s="18">
        <f>C250+F250+I250+L250</f>
        <v>1316</v>
      </c>
      <c r="P250" s="19">
        <f>D250+G250+J250+M250</f>
        <v>3855</v>
      </c>
    </row>
    <row r="251" spans="1:16" ht="15.75" customHeight="1">
      <c r="A251" s="7" t="s">
        <v>43</v>
      </c>
      <c r="B251" s="20">
        <v>9256</v>
      </c>
      <c r="C251" s="21"/>
      <c r="D251" s="19">
        <f aca="true" t="shared" si="64" ref="D251:D260">B251+C251</f>
        <v>9256</v>
      </c>
      <c r="E251" s="20">
        <v>9388</v>
      </c>
      <c r="F251" s="21"/>
      <c r="G251" s="19">
        <f aca="true" t="shared" si="65" ref="G251:G260">E251+F251</f>
        <v>9388</v>
      </c>
      <c r="H251" s="20">
        <v>9876</v>
      </c>
      <c r="I251" s="21"/>
      <c r="J251" s="19">
        <f aca="true" t="shared" si="66" ref="J251:J260">H251+I251</f>
        <v>9876</v>
      </c>
      <c r="K251" s="20">
        <v>9146</v>
      </c>
      <c r="L251" s="21"/>
      <c r="M251" s="19">
        <f aca="true" t="shared" si="67" ref="M251:M260">K251+L251</f>
        <v>9146</v>
      </c>
      <c r="N251" s="17">
        <f aca="true" t="shared" si="68" ref="N251:N260">B251+E251+H251+K251</f>
        <v>37666</v>
      </c>
      <c r="O251" s="18">
        <f aca="true" t="shared" si="69" ref="O251:O260">C251+F251+I251+L251</f>
        <v>0</v>
      </c>
      <c r="P251" s="19">
        <f aca="true" t="shared" si="70" ref="P251:P260">D251+G251+J251+M251</f>
        <v>37666</v>
      </c>
    </row>
    <row r="252" spans="1:16" ht="15.75" customHeight="1" thickBot="1">
      <c r="A252" s="7" t="s">
        <v>26</v>
      </c>
      <c r="B252" s="20">
        <v>92</v>
      </c>
      <c r="C252" s="21">
        <v>10575</v>
      </c>
      <c r="D252" s="19">
        <f t="shared" si="64"/>
        <v>10667</v>
      </c>
      <c r="E252" s="20">
        <v>100</v>
      </c>
      <c r="F252" s="21">
        <v>9856</v>
      </c>
      <c r="G252" s="19">
        <f t="shared" si="65"/>
        <v>9956</v>
      </c>
      <c r="H252" s="20">
        <v>101.3</v>
      </c>
      <c r="I252" s="21">
        <v>9804</v>
      </c>
      <c r="J252" s="19">
        <f t="shared" si="66"/>
        <v>9905.3</v>
      </c>
      <c r="K252" s="20">
        <v>99</v>
      </c>
      <c r="L252" s="21">
        <v>9400.6</v>
      </c>
      <c r="M252" s="19">
        <f t="shared" si="67"/>
        <v>9499.6</v>
      </c>
      <c r="N252" s="17">
        <f t="shared" si="68"/>
        <v>392.3</v>
      </c>
      <c r="O252" s="18">
        <f t="shared" si="69"/>
        <v>39635.6</v>
      </c>
      <c r="P252" s="19">
        <f t="shared" si="70"/>
        <v>40027.9</v>
      </c>
    </row>
    <row r="253" spans="1:16" ht="15.75" customHeight="1" thickBot="1">
      <c r="A253" s="31" t="s">
        <v>44</v>
      </c>
      <c r="B253" s="27">
        <f>B254+B255</f>
        <v>180</v>
      </c>
      <c r="C253" s="28">
        <f>C254+C255</f>
        <v>6962</v>
      </c>
      <c r="D253" s="29">
        <f t="shared" si="64"/>
        <v>7142</v>
      </c>
      <c r="E253" s="28">
        <f>E254+E255</f>
        <v>190</v>
      </c>
      <c r="F253" s="28">
        <f>F254+F255</f>
        <v>6806</v>
      </c>
      <c r="G253" s="29">
        <f t="shared" si="65"/>
        <v>6996</v>
      </c>
      <c r="H253" s="28">
        <f>H254+H255</f>
        <v>182</v>
      </c>
      <c r="I253" s="28">
        <f>I254+I255</f>
        <v>7073</v>
      </c>
      <c r="J253" s="29">
        <f t="shared" si="66"/>
        <v>7255</v>
      </c>
      <c r="K253" s="28">
        <f>K254+K255</f>
        <v>746</v>
      </c>
      <c r="L253" s="28">
        <f>L254+L255</f>
        <v>8123</v>
      </c>
      <c r="M253" s="29">
        <f t="shared" si="67"/>
        <v>8869</v>
      </c>
      <c r="N253" s="30">
        <f t="shared" si="68"/>
        <v>1298</v>
      </c>
      <c r="O253" s="35">
        <f t="shared" si="69"/>
        <v>28964</v>
      </c>
      <c r="P253" s="33">
        <f t="shared" si="70"/>
        <v>30262</v>
      </c>
    </row>
    <row r="254" spans="1:16" ht="15.75" customHeight="1">
      <c r="A254" s="7" t="s">
        <v>45</v>
      </c>
      <c r="B254" s="20">
        <v>111</v>
      </c>
      <c r="C254" s="21">
        <v>3495</v>
      </c>
      <c r="D254" s="19">
        <f t="shared" si="64"/>
        <v>3606</v>
      </c>
      <c r="E254" s="20">
        <v>125</v>
      </c>
      <c r="F254" s="21">
        <v>3567</v>
      </c>
      <c r="G254" s="19">
        <f t="shared" si="65"/>
        <v>3692</v>
      </c>
      <c r="H254" s="20">
        <v>111</v>
      </c>
      <c r="I254" s="21">
        <v>3731</v>
      </c>
      <c r="J254" s="19">
        <f t="shared" si="66"/>
        <v>3842</v>
      </c>
      <c r="K254" s="20">
        <v>147</v>
      </c>
      <c r="L254" s="21">
        <v>4111</v>
      </c>
      <c r="M254" s="19">
        <f t="shared" si="67"/>
        <v>4258</v>
      </c>
      <c r="N254" s="17">
        <f t="shared" si="68"/>
        <v>494</v>
      </c>
      <c r="O254" s="18">
        <f t="shared" si="69"/>
        <v>14904</v>
      </c>
      <c r="P254" s="19">
        <f t="shared" si="70"/>
        <v>15398</v>
      </c>
    </row>
    <row r="255" spans="1:16" ht="15.75" customHeight="1">
      <c r="A255" s="7" t="s">
        <v>51</v>
      </c>
      <c r="B255" s="20">
        <v>69</v>
      </c>
      <c r="C255" s="22">
        <v>3467</v>
      </c>
      <c r="D255" s="19">
        <f t="shared" si="64"/>
        <v>3536</v>
      </c>
      <c r="E255" s="20">
        <v>65</v>
      </c>
      <c r="F255" s="22">
        <v>3239</v>
      </c>
      <c r="G255" s="19">
        <f t="shared" si="65"/>
        <v>3304</v>
      </c>
      <c r="H255" s="20">
        <v>71</v>
      </c>
      <c r="I255" s="22">
        <v>3342</v>
      </c>
      <c r="J255" s="19">
        <f t="shared" si="66"/>
        <v>3413</v>
      </c>
      <c r="K255" s="20">
        <v>599</v>
      </c>
      <c r="L255" s="22">
        <v>4012</v>
      </c>
      <c r="M255" s="19">
        <f t="shared" si="67"/>
        <v>4611</v>
      </c>
      <c r="N255" s="17">
        <f t="shared" si="68"/>
        <v>804</v>
      </c>
      <c r="O255" s="18">
        <f t="shared" si="69"/>
        <v>14060</v>
      </c>
      <c r="P255" s="19">
        <f t="shared" si="70"/>
        <v>14864</v>
      </c>
    </row>
    <row r="256" spans="1:16" ht="15.75" customHeight="1" thickBot="1">
      <c r="A256" s="7" t="s">
        <v>30</v>
      </c>
      <c r="B256" s="20">
        <v>26871</v>
      </c>
      <c r="C256" s="21"/>
      <c r="D256" s="19">
        <f t="shared" si="64"/>
        <v>26871</v>
      </c>
      <c r="E256" s="20">
        <v>26205</v>
      </c>
      <c r="F256" s="21"/>
      <c r="G256" s="19">
        <f t="shared" si="65"/>
        <v>26205</v>
      </c>
      <c r="H256" s="20">
        <v>30657</v>
      </c>
      <c r="I256" s="21"/>
      <c r="J256" s="19">
        <f t="shared" si="66"/>
        <v>30657</v>
      </c>
      <c r="K256" s="20">
        <v>31211</v>
      </c>
      <c r="L256" s="21"/>
      <c r="M256" s="19">
        <f t="shared" si="67"/>
        <v>31211</v>
      </c>
      <c r="N256" s="17">
        <f t="shared" si="68"/>
        <v>114944</v>
      </c>
      <c r="O256" s="18">
        <f t="shared" si="69"/>
        <v>0</v>
      </c>
      <c r="P256" s="19">
        <f t="shared" si="70"/>
        <v>114944</v>
      </c>
    </row>
    <row r="257" spans="1:16" ht="15.75" customHeight="1" thickBot="1">
      <c r="A257" s="31" t="s">
        <v>47</v>
      </c>
      <c r="B257" s="27">
        <f>B258+B259+B260</f>
        <v>235.9</v>
      </c>
      <c r="C257" s="28">
        <f>C258+C259+C260</f>
        <v>11361.1</v>
      </c>
      <c r="D257" s="29">
        <f t="shared" si="64"/>
        <v>11597</v>
      </c>
      <c r="E257" s="28">
        <f>E258+E259+E260</f>
        <v>256</v>
      </c>
      <c r="F257" s="28">
        <f>F258+F259+F260</f>
        <v>10851</v>
      </c>
      <c r="G257" s="29">
        <f t="shared" si="65"/>
        <v>11107</v>
      </c>
      <c r="H257" s="28">
        <f>H258+H259+H260</f>
        <v>272.3</v>
      </c>
      <c r="I257" s="28">
        <f>I258+I259+I260</f>
        <v>11327</v>
      </c>
      <c r="J257" s="29">
        <f t="shared" si="66"/>
        <v>11599.3</v>
      </c>
      <c r="K257" s="28">
        <f>K258+K259+K260</f>
        <v>269.2</v>
      </c>
      <c r="L257" s="28">
        <f>L258+L259+L260</f>
        <v>11121</v>
      </c>
      <c r="M257" s="29">
        <f t="shared" si="67"/>
        <v>11390.2</v>
      </c>
      <c r="N257" s="30">
        <f t="shared" si="68"/>
        <v>1033.4</v>
      </c>
      <c r="O257" s="35">
        <f t="shared" si="69"/>
        <v>44660.1</v>
      </c>
      <c r="P257" s="33">
        <f t="shared" si="70"/>
        <v>45693.5</v>
      </c>
    </row>
    <row r="258" spans="1:16" ht="15.75" customHeight="1">
      <c r="A258" s="7" t="s">
        <v>52</v>
      </c>
      <c r="B258" s="20"/>
      <c r="C258" s="21">
        <v>3135</v>
      </c>
      <c r="D258" s="19">
        <f t="shared" si="64"/>
        <v>3135</v>
      </c>
      <c r="E258" s="20"/>
      <c r="F258" s="21">
        <v>3087</v>
      </c>
      <c r="G258" s="19">
        <f t="shared" si="65"/>
        <v>3087</v>
      </c>
      <c r="H258" s="20"/>
      <c r="I258" s="21">
        <v>3372</v>
      </c>
      <c r="J258" s="19">
        <f t="shared" si="66"/>
        <v>3372</v>
      </c>
      <c r="K258" s="20"/>
      <c r="L258" s="21">
        <v>3234</v>
      </c>
      <c r="M258" s="19">
        <f t="shared" si="67"/>
        <v>3234</v>
      </c>
      <c r="N258" s="17">
        <f t="shared" si="68"/>
        <v>0</v>
      </c>
      <c r="O258" s="18">
        <f t="shared" si="69"/>
        <v>12828</v>
      </c>
      <c r="P258" s="19">
        <f t="shared" si="70"/>
        <v>12828</v>
      </c>
    </row>
    <row r="259" spans="1:16" s="3" customFormat="1" ht="15.75" customHeight="1">
      <c r="A259" s="8" t="s">
        <v>53</v>
      </c>
      <c r="B259" s="25">
        <v>226</v>
      </c>
      <c r="C259" s="25">
        <v>3578</v>
      </c>
      <c r="D259" s="19">
        <f t="shared" si="64"/>
        <v>3804</v>
      </c>
      <c r="E259" s="25">
        <v>244</v>
      </c>
      <c r="F259" s="25">
        <v>3443</v>
      </c>
      <c r="G259" s="19">
        <f t="shared" si="65"/>
        <v>3687</v>
      </c>
      <c r="H259" s="25">
        <v>261</v>
      </c>
      <c r="I259" s="25">
        <v>3456</v>
      </c>
      <c r="J259" s="19">
        <f t="shared" si="66"/>
        <v>3717</v>
      </c>
      <c r="K259" s="25">
        <v>256</v>
      </c>
      <c r="L259" s="25">
        <v>3333</v>
      </c>
      <c r="M259" s="19">
        <f t="shared" si="67"/>
        <v>3589</v>
      </c>
      <c r="N259" s="17">
        <f t="shared" si="68"/>
        <v>987</v>
      </c>
      <c r="O259" s="18">
        <f t="shared" si="69"/>
        <v>13810</v>
      </c>
      <c r="P259" s="19">
        <f t="shared" si="70"/>
        <v>14797</v>
      </c>
    </row>
    <row r="260" spans="1:16" ht="15.75" customHeight="1" thickBot="1">
      <c r="A260" s="12" t="s">
        <v>54</v>
      </c>
      <c r="B260" s="25">
        <v>9.9</v>
      </c>
      <c r="C260" s="25">
        <v>4648.1</v>
      </c>
      <c r="D260" s="40">
        <f t="shared" si="64"/>
        <v>4658</v>
      </c>
      <c r="E260" s="25">
        <v>12</v>
      </c>
      <c r="F260" s="25">
        <v>4321</v>
      </c>
      <c r="G260" s="40">
        <f t="shared" si="65"/>
        <v>4333</v>
      </c>
      <c r="H260" s="25">
        <v>11.3</v>
      </c>
      <c r="I260" s="25">
        <v>4499</v>
      </c>
      <c r="J260" s="40">
        <f t="shared" si="66"/>
        <v>4510.3</v>
      </c>
      <c r="K260" s="25">
        <v>13.2</v>
      </c>
      <c r="L260" s="25">
        <v>4554</v>
      </c>
      <c r="M260" s="40">
        <f t="shared" si="67"/>
        <v>4567.2</v>
      </c>
      <c r="N260" s="47">
        <f t="shared" si="68"/>
        <v>46.400000000000006</v>
      </c>
      <c r="O260" s="48">
        <f t="shared" si="69"/>
        <v>18022.1</v>
      </c>
      <c r="P260" s="40">
        <f t="shared" si="70"/>
        <v>18068.5</v>
      </c>
    </row>
    <row r="261" spans="1:16" s="4" customFormat="1" ht="15.75" customHeight="1" thickBot="1">
      <c r="A261" s="39" t="s">
        <v>55</v>
      </c>
      <c r="B261" s="43">
        <f aca="true" t="shared" si="71" ref="B261:P261">B232+B233+B237+B240+B241+B242+B243+B244+B245+B246+B247+B248+B249+B250+B251+B252+B253+B256+B257</f>
        <v>108932.79999999999</v>
      </c>
      <c r="C261" s="44">
        <f t="shared" si="71"/>
        <v>189099.2</v>
      </c>
      <c r="D261" s="44">
        <f t="shared" si="71"/>
        <v>298032</v>
      </c>
      <c r="E261" s="44">
        <f t="shared" si="71"/>
        <v>99332.7</v>
      </c>
      <c r="F261" s="44">
        <f t="shared" si="71"/>
        <v>181538</v>
      </c>
      <c r="G261" s="44">
        <f t="shared" si="71"/>
        <v>280870.7</v>
      </c>
      <c r="H261" s="44">
        <f t="shared" si="71"/>
        <v>104967.6</v>
      </c>
      <c r="I261" s="44">
        <f t="shared" si="71"/>
        <v>172325</v>
      </c>
      <c r="J261" s="44">
        <f t="shared" si="71"/>
        <v>277292.6</v>
      </c>
      <c r="K261" s="44">
        <f t="shared" si="71"/>
        <v>115870.7</v>
      </c>
      <c r="L261" s="44">
        <f t="shared" si="71"/>
        <v>178523.6</v>
      </c>
      <c r="M261" s="44">
        <f t="shared" si="71"/>
        <v>294394.3</v>
      </c>
      <c r="N261" s="44">
        <f t="shared" si="71"/>
        <v>429103.8</v>
      </c>
      <c r="O261" s="45">
        <f t="shared" si="71"/>
        <v>721485.7999999999</v>
      </c>
      <c r="P261" s="46">
        <f t="shared" si="71"/>
        <v>1150589.6</v>
      </c>
    </row>
    <row r="262" ht="15.75" customHeight="1">
      <c r="A262"/>
    </row>
    <row r="263" spans="1:16" ht="60" customHeight="1" thickBot="1">
      <c r="A263" s="81" t="s">
        <v>84</v>
      </c>
      <c r="B263" s="90"/>
      <c r="C263" s="90"/>
      <c r="D263" s="90"/>
      <c r="E263" s="90"/>
      <c r="F263" s="90"/>
      <c r="G263" s="90"/>
      <c r="H263" s="90"/>
      <c r="I263" s="90"/>
      <c r="J263" s="90"/>
      <c r="K263" s="90"/>
      <c r="L263" s="90"/>
      <c r="M263" s="90"/>
      <c r="N263" s="90"/>
      <c r="O263" s="90"/>
      <c r="P263" s="90"/>
    </row>
    <row r="264" spans="1:16" ht="13.5" customHeight="1" thickBot="1" thickTop="1">
      <c r="A264" s="82" t="s">
        <v>1</v>
      </c>
      <c r="B264" s="84" t="s">
        <v>36</v>
      </c>
      <c r="C264" s="85"/>
      <c r="D264" s="86"/>
      <c r="E264" s="84" t="s">
        <v>37</v>
      </c>
      <c r="F264" s="85"/>
      <c r="G264" s="86"/>
      <c r="H264" s="84" t="s">
        <v>38</v>
      </c>
      <c r="I264" s="85"/>
      <c r="J264" s="86"/>
      <c r="K264" s="84" t="s">
        <v>39</v>
      </c>
      <c r="L264" s="85"/>
      <c r="M264" s="86"/>
      <c r="N264" s="84" t="s">
        <v>69</v>
      </c>
      <c r="O264" s="87"/>
      <c r="P264" s="88"/>
    </row>
    <row r="265" spans="1:16" ht="12.75" thickBot="1">
      <c r="A265" s="83"/>
      <c r="B265" s="13" t="s">
        <v>6</v>
      </c>
      <c r="C265" s="14" t="s">
        <v>7</v>
      </c>
      <c r="D265" s="15" t="s">
        <v>8</v>
      </c>
      <c r="E265" s="13" t="s">
        <v>6</v>
      </c>
      <c r="F265" s="14" t="s">
        <v>7</v>
      </c>
      <c r="G265" s="15" t="s">
        <v>8</v>
      </c>
      <c r="H265" s="13" t="s">
        <v>6</v>
      </c>
      <c r="I265" s="14" t="s">
        <v>7</v>
      </c>
      <c r="J265" s="15" t="s">
        <v>8</v>
      </c>
      <c r="K265" s="13" t="s">
        <v>6</v>
      </c>
      <c r="L265" s="14" t="s">
        <v>7</v>
      </c>
      <c r="M265" s="15" t="s">
        <v>8</v>
      </c>
      <c r="N265" s="36" t="s">
        <v>6</v>
      </c>
      <c r="O265" s="38" t="s">
        <v>7</v>
      </c>
      <c r="P265" s="49" t="s">
        <v>8</v>
      </c>
    </row>
    <row r="266" spans="1:16" ht="15.75" customHeight="1" thickBot="1" thickTop="1">
      <c r="A266" s="6" t="s">
        <v>9</v>
      </c>
      <c r="B266" s="51">
        <v>6.9</v>
      </c>
      <c r="C266" s="52">
        <v>60123</v>
      </c>
      <c r="D266" s="53">
        <f aca="true" t="shared" si="72" ref="D266:D294">B266+C266</f>
        <v>60129.9</v>
      </c>
      <c r="E266" s="51">
        <v>6.9</v>
      </c>
      <c r="F266" s="52">
        <v>43987</v>
      </c>
      <c r="G266" s="53">
        <f aca="true" t="shared" si="73" ref="G266:G283">E266+F266</f>
        <v>43993.9</v>
      </c>
      <c r="H266" s="51">
        <v>7</v>
      </c>
      <c r="I266" s="52">
        <v>44282</v>
      </c>
      <c r="J266" s="53">
        <f aca="true" t="shared" si="74" ref="J266:J283">H266+I266</f>
        <v>44289</v>
      </c>
      <c r="K266" s="51">
        <v>12.5</v>
      </c>
      <c r="L266" s="52">
        <v>41734</v>
      </c>
      <c r="M266" s="53">
        <f aca="true" t="shared" si="75" ref="M266:M283">K266+L266</f>
        <v>41746.5</v>
      </c>
      <c r="N266" s="51">
        <f>B266+E266+H266+K266</f>
        <v>33.3</v>
      </c>
      <c r="O266" s="52">
        <f aca="true" t="shared" si="76" ref="O266:P294">C266+F266+I266+L266</f>
        <v>190126</v>
      </c>
      <c r="P266" s="53">
        <f t="shared" si="76"/>
        <v>190159.3</v>
      </c>
    </row>
    <row r="267" spans="1:16" ht="15.75" customHeight="1" thickBot="1">
      <c r="A267" s="31" t="s">
        <v>10</v>
      </c>
      <c r="B267" s="54">
        <f>B268+B269+B270</f>
        <v>44407</v>
      </c>
      <c r="C267" s="55">
        <f>C268+C269+C270</f>
        <v>10096</v>
      </c>
      <c r="D267" s="56">
        <f t="shared" si="72"/>
        <v>54503</v>
      </c>
      <c r="E267" s="55">
        <f>E268+E269+E270</f>
        <v>35065</v>
      </c>
      <c r="F267" s="55">
        <f>F268+F269+F270</f>
        <v>8022</v>
      </c>
      <c r="G267" s="56">
        <f t="shared" si="73"/>
        <v>43087</v>
      </c>
      <c r="H267" s="55">
        <f>H268+H269+H270</f>
        <v>34931</v>
      </c>
      <c r="I267" s="55">
        <f>I268+I269+I270</f>
        <v>7965</v>
      </c>
      <c r="J267" s="56">
        <f t="shared" si="74"/>
        <v>42896</v>
      </c>
      <c r="K267" s="55">
        <f>K268+K269+K270</f>
        <v>44565</v>
      </c>
      <c r="L267" s="55">
        <f>L268+L269+L270</f>
        <v>10085</v>
      </c>
      <c r="M267" s="56">
        <f t="shared" si="75"/>
        <v>54650</v>
      </c>
      <c r="N267" s="57">
        <f aca="true" t="shared" si="77" ref="N267:N294">B267+E267+H267+K267</f>
        <v>158968</v>
      </c>
      <c r="O267" s="58">
        <f t="shared" si="76"/>
        <v>36168</v>
      </c>
      <c r="P267" s="59">
        <f t="shared" si="76"/>
        <v>195136</v>
      </c>
    </row>
    <row r="268" spans="1:16" ht="15.75" customHeight="1">
      <c r="A268" s="7" t="s">
        <v>11</v>
      </c>
      <c r="B268" s="60">
        <v>19830</v>
      </c>
      <c r="C268" s="61">
        <v>3342</v>
      </c>
      <c r="D268" s="62">
        <f t="shared" si="72"/>
        <v>23172</v>
      </c>
      <c r="E268" s="60">
        <v>15455</v>
      </c>
      <c r="F268" s="61">
        <v>2496</v>
      </c>
      <c r="G268" s="62">
        <f t="shared" si="73"/>
        <v>17951</v>
      </c>
      <c r="H268" s="60">
        <v>15244</v>
      </c>
      <c r="I268" s="61">
        <v>2746</v>
      </c>
      <c r="J268" s="62">
        <f t="shared" si="74"/>
        <v>17990</v>
      </c>
      <c r="K268" s="60">
        <v>19013</v>
      </c>
      <c r="L268" s="61">
        <v>3440</v>
      </c>
      <c r="M268" s="62">
        <f t="shared" si="75"/>
        <v>22453</v>
      </c>
      <c r="N268" s="60">
        <f t="shared" si="77"/>
        <v>69542</v>
      </c>
      <c r="O268" s="61">
        <f t="shared" si="76"/>
        <v>12024</v>
      </c>
      <c r="P268" s="62">
        <f t="shared" si="76"/>
        <v>81566</v>
      </c>
    </row>
    <row r="269" spans="1:16" ht="15.75" customHeight="1">
      <c r="A269" s="7" t="s">
        <v>40</v>
      </c>
      <c r="B269" s="60">
        <v>24422</v>
      </c>
      <c r="C269" s="61">
        <v>5620</v>
      </c>
      <c r="D269" s="62">
        <f t="shared" si="72"/>
        <v>30042</v>
      </c>
      <c r="E269" s="60">
        <v>19453</v>
      </c>
      <c r="F269" s="61">
        <v>4257</v>
      </c>
      <c r="G269" s="62">
        <f t="shared" si="73"/>
        <v>23710</v>
      </c>
      <c r="H269" s="60">
        <v>19543</v>
      </c>
      <c r="I269" s="61">
        <v>4065</v>
      </c>
      <c r="J269" s="62">
        <f t="shared" si="74"/>
        <v>23608</v>
      </c>
      <c r="K269" s="60">
        <v>25399</v>
      </c>
      <c r="L269" s="61">
        <v>5447</v>
      </c>
      <c r="M269" s="62">
        <f t="shared" si="75"/>
        <v>30846</v>
      </c>
      <c r="N269" s="60">
        <f t="shared" si="77"/>
        <v>88817</v>
      </c>
      <c r="O269" s="61">
        <f t="shared" si="76"/>
        <v>19389</v>
      </c>
      <c r="P269" s="62">
        <f t="shared" si="76"/>
        <v>108206</v>
      </c>
    </row>
    <row r="270" spans="1:16" ht="15.75" customHeight="1" thickBot="1">
      <c r="A270" s="7" t="s">
        <v>13</v>
      </c>
      <c r="B270" s="60">
        <v>155</v>
      </c>
      <c r="C270" s="61">
        <v>1134</v>
      </c>
      <c r="D270" s="62">
        <f t="shared" si="72"/>
        <v>1289</v>
      </c>
      <c r="E270" s="60">
        <v>157</v>
      </c>
      <c r="F270" s="61">
        <v>1269</v>
      </c>
      <c r="G270" s="62">
        <f t="shared" si="73"/>
        <v>1426</v>
      </c>
      <c r="H270" s="60">
        <v>144</v>
      </c>
      <c r="I270" s="61">
        <v>1154</v>
      </c>
      <c r="J270" s="62">
        <f t="shared" si="74"/>
        <v>1298</v>
      </c>
      <c r="K270" s="60">
        <v>153</v>
      </c>
      <c r="L270" s="61">
        <v>1198</v>
      </c>
      <c r="M270" s="62">
        <f t="shared" si="75"/>
        <v>1351</v>
      </c>
      <c r="N270" s="60">
        <f t="shared" si="77"/>
        <v>609</v>
      </c>
      <c r="O270" s="61">
        <f t="shared" si="76"/>
        <v>4755</v>
      </c>
      <c r="P270" s="62">
        <f t="shared" si="76"/>
        <v>5364</v>
      </c>
    </row>
    <row r="271" spans="1:16" ht="15.75" customHeight="1" thickBot="1">
      <c r="A271" s="31" t="s">
        <v>14</v>
      </c>
      <c r="B271" s="54">
        <f>B272+B273</f>
        <v>8961</v>
      </c>
      <c r="C271" s="55">
        <f>C272+C273</f>
        <v>44778</v>
      </c>
      <c r="D271" s="56">
        <f t="shared" si="72"/>
        <v>53739</v>
      </c>
      <c r="E271" s="55">
        <f>E272+E273</f>
        <v>9026</v>
      </c>
      <c r="F271" s="55">
        <f>F272+F273</f>
        <v>48074</v>
      </c>
      <c r="G271" s="56">
        <f t="shared" si="73"/>
        <v>57100</v>
      </c>
      <c r="H271" s="55">
        <f>H272+H273</f>
        <v>8496</v>
      </c>
      <c r="I271" s="55">
        <f>I272+I273</f>
        <v>41192</v>
      </c>
      <c r="J271" s="56">
        <f t="shared" si="74"/>
        <v>49688</v>
      </c>
      <c r="K271" s="55">
        <f>K272+K273</f>
        <v>8712</v>
      </c>
      <c r="L271" s="55">
        <f>L272+L273</f>
        <v>46945</v>
      </c>
      <c r="M271" s="56">
        <f t="shared" si="75"/>
        <v>55657</v>
      </c>
      <c r="N271" s="57">
        <f t="shared" si="77"/>
        <v>35195</v>
      </c>
      <c r="O271" s="58">
        <f t="shared" si="76"/>
        <v>180989</v>
      </c>
      <c r="P271" s="59">
        <f t="shared" si="76"/>
        <v>216184</v>
      </c>
    </row>
    <row r="272" spans="1:16" ht="15.75" customHeight="1">
      <c r="A272" s="7" t="s">
        <v>15</v>
      </c>
      <c r="B272" s="60">
        <v>1950</v>
      </c>
      <c r="C272" s="61">
        <v>1711</v>
      </c>
      <c r="D272" s="62">
        <f t="shared" si="72"/>
        <v>3661</v>
      </c>
      <c r="E272" s="60">
        <v>2079</v>
      </c>
      <c r="F272" s="61">
        <v>1970</v>
      </c>
      <c r="G272" s="62">
        <f t="shared" si="73"/>
        <v>4049</v>
      </c>
      <c r="H272" s="60">
        <v>1876</v>
      </c>
      <c r="I272" s="61">
        <v>1683</v>
      </c>
      <c r="J272" s="62">
        <f t="shared" si="74"/>
        <v>3559</v>
      </c>
      <c r="K272" s="60">
        <v>1859</v>
      </c>
      <c r="L272" s="61">
        <v>1701</v>
      </c>
      <c r="M272" s="62">
        <f t="shared" si="75"/>
        <v>3560</v>
      </c>
      <c r="N272" s="60">
        <f t="shared" si="77"/>
        <v>7764</v>
      </c>
      <c r="O272" s="61">
        <f t="shared" si="76"/>
        <v>7065</v>
      </c>
      <c r="P272" s="62">
        <f t="shared" si="76"/>
        <v>14829</v>
      </c>
    </row>
    <row r="273" spans="1:16" ht="15.75" customHeight="1">
      <c r="A273" s="7" t="s">
        <v>16</v>
      </c>
      <c r="B273" s="60">
        <v>7011</v>
      </c>
      <c r="C273" s="61">
        <v>43067</v>
      </c>
      <c r="D273" s="62">
        <f t="shared" si="72"/>
        <v>50078</v>
      </c>
      <c r="E273" s="60">
        <v>6947</v>
      </c>
      <c r="F273" s="61">
        <v>46104</v>
      </c>
      <c r="G273" s="62">
        <f t="shared" si="73"/>
        <v>53051</v>
      </c>
      <c r="H273" s="60">
        <v>6620</v>
      </c>
      <c r="I273" s="61">
        <v>39509</v>
      </c>
      <c r="J273" s="62">
        <f t="shared" si="74"/>
        <v>46129</v>
      </c>
      <c r="K273" s="60">
        <v>6853</v>
      </c>
      <c r="L273" s="61">
        <v>45244</v>
      </c>
      <c r="M273" s="62">
        <f t="shared" si="75"/>
        <v>52097</v>
      </c>
      <c r="N273" s="60">
        <f t="shared" si="77"/>
        <v>27431</v>
      </c>
      <c r="O273" s="61">
        <f t="shared" si="76"/>
        <v>173924</v>
      </c>
      <c r="P273" s="62">
        <f t="shared" si="76"/>
        <v>201355</v>
      </c>
    </row>
    <row r="274" spans="1:16" ht="15.75" customHeight="1">
      <c r="A274" s="7" t="s">
        <v>17</v>
      </c>
      <c r="B274" s="60">
        <v>3828</v>
      </c>
      <c r="C274" s="61">
        <v>565</v>
      </c>
      <c r="D274" s="62">
        <f t="shared" si="72"/>
        <v>4393</v>
      </c>
      <c r="E274" s="60">
        <v>3322</v>
      </c>
      <c r="F274" s="61">
        <v>599</v>
      </c>
      <c r="G274" s="62">
        <f t="shared" si="73"/>
        <v>3921</v>
      </c>
      <c r="H274" s="60">
        <v>3479</v>
      </c>
      <c r="I274" s="61">
        <v>620</v>
      </c>
      <c r="J274" s="62">
        <f t="shared" si="74"/>
        <v>4099</v>
      </c>
      <c r="K274" s="60">
        <v>3787</v>
      </c>
      <c r="L274" s="61">
        <v>632</v>
      </c>
      <c r="M274" s="62">
        <f t="shared" si="75"/>
        <v>4419</v>
      </c>
      <c r="N274" s="60">
        <f t="shared" si="77"/>
        <v>14416</v>
      </c>
      <c r="O274" s="61">
        <f t="shared" si="76"/>
        <v>2416</v>
      </c>
      <c r="P274" s="62">
        <f t="shared" si="76"/>
        <v>16832</v>
      </c>
    </row>
    <row r="275" spans="1:16" ht="15.75" customHeight="1">
      <c r="A275" s="7" t="s">
        <v>41</v>
      </c>
      <c r="B275" s="60">
        <v>916</v>
      </c>
      <c r="C275" s="61"/>
      <c r="D275" s="62">
        <f t="shared" si="72"/>
        <v>916</v>
      </c>
      <c r="E275" s="60">
        <v>998</v>
      </c>
      <c r="F275" s="61"/>
      <c r="G275" s="62">
        <f t="shared" si="73"/>
        <v>998</v>
      </c>
      <c r="H275" s="60">
        <v>926</v>
      </c>
      <c r="I275" s="61"/>
      <c r="J275" s="62">
        <f t="shared" si="74"/>
        <v>926</v>
      </c>
      <c r="K275" s="60">
        <v>935</v>
      </c>
      <c r="L275" s="61"/>
      <c r="M275" s="62">
        <f t="shared" si="75"/>
        <v>935</v>
      </c>
      <c r="N275" s="60">
        <f t="shared" si="77"/>
        <v>3775</v>
      </c>
      <c r="O275" s="61">
        <f t="shared" si="76"/>
        <v>0</v>
      </c>
      <c r="P275" s="62">
        <f t="shared" si="76"/>
        <v>3775</v>
      </c>
    </row>
    <row r="276" spans="1:16" ht="15.75" customHeight="1">
      <c r="A276" s="7" t="s">
        <v>57</v>
      </c>
      <c r="B276" s="60">
        <v>225</v>
      </c>
      <c r="C276" s="61"/>
      <c r="D276" s="62">
        <f t="shared" si="72"/>
        <v>225</v>
      </c>
      <c r="E276" s="60">
        <v>249</v>
      </c>
      <c r="F276" s="61"/>
      <c r="G276" s="62">
        <f t="shared" si="73"/>
        <v>249</v>
      </c>
      <c r="H276" s="60">
        <v>228</v>
      </c>
      <c r="I276" s="61"/>
      <c r="J276" s="62">
        <f t="shared" si="74"/>
        <v>228</v>
      </c>
      <c r="K276" s="60">
        <v>235</v>
      </c>
      <c r="L276" s="61"/>
      <c r="M276" s="62">
        <f t="shared" si="75"/>
        <v>235</v>
      </c>
      <c r="N276" s="60">
        <f t="shared" si="77"/>
        <v>937</v>
      </c>
      <c r="O276" s="61">
        <f t="shared" si="76"/>
        <v>0</v>
      </c>
      <c r="P276" s="62">
        <f t="shared" si="76"/>
        <v>937</v>
      </c>
    </row>
    <row r="277" spans="1:16" ht="15.75" customHeight="1">
      <c r="A277" s="7" t="s">
        <v>19</v>
      </c>
      <c r="B277" s="60">
        <v>1799</v>
      </c>
      <c r="C277" s="61">
        <v>12333</v>
      </c>
      <c r="D277" s="62">
        <f t="shared" si="72"/>
        <v>14132</v>
      </c>
      <c r="E277" s="60">
        <v>1888</v>
      </c>
      <c r="F277" s="61">
        <v>14469</v>
      </c>
      <c r="G277" s="62">
        <f t="shared" si="73"/>
        <v>16357</v>
      </c>
      <c r="H277" s="60">
        <v>1567</v>
      </c>
      <c r="I277" s="61">
        <v>11224</v>
      </c>
      <c r="J277" s="62">
        <f t="shared" si="74"/>
        <v>12791</v>
      </c>
      <c r="K277" s="60">
        <v>1914</v>
      </c>
      <c r="L277" s="61">
        <v>14876</v>
      </c>
      <c r="M277" s="62">
        <f t="shared" si="75"/>
        <v>16790</v>
      </c>
      <c r="N277" s="60">
        <f t="shared" si="77"/>
        <v>7168</v>
      </c>
      <c r="O277" s="61">
        <f t="shared" si="76"/>
        <v>52902</v>
      </c>
      <c r="P277" s="62">
        <f t="shared" si="76"/>
        <v>60070</v>
      </c>
    </row>
    <row r="278" spans="1:16" ht="15.75" customHeight="1">
      <c r="A278" s="7" t="s">
        <v>20</v>
      </c>
      <c r="B278" s="60">
        <v>3133</v>
      </c>
      <c r="C278" s="61">
        <v>10899</v>
      </c>
      <c r="D278" s="62">
        <f t="shared" si="72"/>
        <v>14032</v>
      </c>
      <c r="E278" s="60">
        <v>2651</v>
      </c>
      <c r="F278" s="61">
        <v>10043</v>
      </c>
      <c r="G278" s="62">
        <f t="shared" si="73"/>
        <v>12694</v>
      </c>
      <c r="H278" s="60">
        <v>2661</v>
      </c>
      <c r="I278" s="61">
        <v>8298</v>
      </c>
      <c r="J278" s="62">
        <f t="shared" si="74"/>
        <v>10959</v>
      </c>
      <c r="K278" s="60">
        <v>5071</v>
      </c>
      <c r="L278" s="61">
        <v>10595</v>
      </c>
      <c r="M278" s="62">
        <f t="shared" si="75"/>
        <v>15666</v>
      </c>
      <c r="N278" s="60">
        <f t="shared" si="77"/>
        <v>13516</v>
      </c>
      <c r="O278" s="61">
        <f t="shared" si="76"/>
        <v>39835</v>
      </c>
      <c r="P278" s="62">
        <f t="shared" si="76"/>
        <v>53351</v>
      </c>
    </row>
    <row r="279" spans="1:16" ht="15.75" customHeight="1">
      <c r="A279" s="7" t="s">
        <v>21</v>
      </c>
      <c r="B279" s="60">
        <v>3333</v>
      </c>
      <c r="C279" s="61">
        <v>5717</v>
      </c>
      <c r="D279" s="62">
        <f t="shared" si="72"/>
        <v>9050</v>
      </c>
      <c r="E279" s="60">
        <v>3333</v>
      </c>
      <c r="F279" s="61">
        <v>6340</v>
      </c>
      <c r="G279" s="62">
        <f t="shared" si="73"/>
        <v>9673</v>
      </c>
      <c r="H279" s="60">
        <v>2944</v>
      </c>
      <c r="I279" s="61">
        <v>5602</v>
      </c>
      <c r="J279" s="62">
        <f t="shared" si="74"/>
        <v>8546</v>
      </c>
      <c r="K279" s="60">
        <v>2856</v>
      </c>
      <c r="L279" s="61">
        <v>7176</v>
      </c>
      <c r="M279" s="62">
        <f t="shared" si="75"/>
        <v>10032</v>
      </c>
      <c r="N279" s="60">
        <f t="shared" si="77"/>
        <v>12466</v>
      </c>
      <c r="O279" s="61">
        <f t="shared" si="76"/>
        <v>24835</v>
      </c>
      <c r="P279" s="62">
        <f t="shared" si="76"/>
        <v>37301</v>
      </c>
    </row>
    <row r="280" spans="1:16" ht="15.75" customHeight="1">
      <c r="A280" s="7" t="s">
        <v>58</v>
      </c>
      <c r="B280" s="60">
        <v>244</v>
      </c>
      <c r="C280" s="61">
        <v>462</v>
      </c>
      <c r="D280" s="62">
        <f t="shared" si="72"/>
        <v>706</v>
      </c>
      <c r="E280" s="60">
        <v>192</v>
      </c>
      <c r="F280" s="61">
        <v>437</v>
      </c>
      <c r="G280" s="62">
        <f t="shared" si="73"/>
        <v>629</v>
      </c>
      <c r="H280" s="60">
        <v>260</v>
      </c>
      <c r="I280" s="61">
        <v>427</v>
      </c>
      <c r="J280" s="62">
        <f t="shared" si="74"/>
        <v>687</v>
      </c>
      <c r="K280" s="60">
        <v>261</v>
      </c>
      <c r="L280" s="61">
        <v>435</v>
      </c>
      <c r="M280" s="62">
        <f t="shared" si="75"/>
        <v>696</v>
      </c>
      <c r="N280" s="60">
        <f t="shared" si="77"/>
        <v>957</v>
      </c>
      <c r="O280" s="61">
        <f t="shared" si="76"/>
        <v>1761</v>
      </c>
      <c r="P280" s="62">
        <f t="shared" si="76"/>
        <v>2718</v>
      </c>
    </row>
    <row r="281" spans="1:16" ht="15.75" customHeight="1">
      <c r="A281" s="7" t="s">
        <v>22</v>
      </c>
      <c r="B281" s="60">
        <v>7456</v>
      </c>
      <c r="C281" s="61"/>
      <c r="D281" s="62">
        <f t="shared" si="72"/>
        <v>7456</v>
      </c>
      <c r="E281" s="60">
        <v>7258</v>
      </c>
      <c r="F281" s="61"/>
      <c r="G281" s="62">
        <f t="shared" si="73"/>
        <v>7258</v>
      </c>
      <c r="H281" s="60">
        <v>6719</v>
      </c>
      <c r="I281" s="61"/>
      <c r="J281" s="62">
        <f t="shared" si="74"/>
        <v>6719</v>
      </c>
      <c r="K281" s="60">
        <v>7878</v>
      </c>
      <c r="L281" s="63"/>
      <c r="M281" s="62">
        <f t="shared" si="75"/>
        <v>7878</v>
      </c>
      <c r="N281" s="60">
        <f t="shared" si="77"/>
        <v>29311</v>
      </c>
      <c r="O281" s="61">
        <f t="shared" si="76"/>
        <v>0</v>
      </c>
      <c r="P281" s="62">
        <f t="shared" si="76"/>
        <v>29311</v>
      </c>
    </row>
    <row r="282" spans="1:16" ht="15.75" customHeight="1">
      <c r="A282" s="7" t="s">
        <v>23</v>
      </c>
      <c r="B282" s="60">
        <v>1234</v>
      </c>
      <c r="C282" s="61">
        <v>38789</v>
      </c>
      <c r="D282" s="62">
        <f t="shared" si="72"/>
        <v>40023</v>
      </c>
      <c r="E282" s="60">
        <v>1154</v>
      </c>
      <c r="F282" s="61">
        <v>43569</v>
      </c>
      <c r="G282" s="62">
        <f t="shared" si="73"/>
        <v>44723</v>
      </c>
      <c r="H282" s="60">
        <v>1063</v>
      </c>
      <c r="I282" s="61">
        <v>30741</v>
      </c>
      <c r="J282" s="62">
        <f t="shared" si="74"/>
        <v>31804</v>
      </c>
      <c r="K282" s="60">
        <v>1205</v>
      </c>
      <c r="L282" s="61">
        <v>32903</v>
      </c>
      <c r="M282" s="62">
        <f t="shared" si="75"/>
        <v>34108</v>
      </c>
      <c r="N282" s="60">
        <f t="shared" si="77"/>
        <v>4656</v>
      </c>
      <c r="O282" s="61">
        <f t="shared" si="76"/>
        <v>146002</v>
      </c>
      <c r="P282" s="62">
        <f t="shared" si="76"/>
        <v>150658</v>
      </c>
    </row>
    <row r="283" spans="1:16" ht="15.75" customHeight="1">
      <c r="A283" s="7" t="s">
        <v>24</v>
      </c>
      <c r="B283" s="60">
        <v>8123</v>
      </c>
      <c r="C283" s="61">
        <v>4399</v>
      </c>
      <c r="D283" s="62">
        <f t="shared" si="72"/>
        <v>12522</v>
      </c>
      <c r="E283" s="60">
        <v>7323</v>
      </c>
      <c r="F283" s="61">
        <v>4080</v>
      </c>
      <c r="G283" s="62">
        <f t="shared" si="73"/>
        <v>11403</v>
      </c>
      <c r="H283" s="60">
        <v>7621</v>
      </c>
      <c r="I283" s="61">
        <v>4039</v>
      </c>
      <c r="J283" s="62">
        <f t="shared" si="74"/>
        <v>11660</v>
      </c>
      <c r="K283" s="60">
        <v>7077</v>
      </c>
      <c r="L283" s="61">
        <v>2172</v>
      </c>
      <c r="M283" s="62">
        <f t="shared" si="75"/>
        <v>9249</v>
      </c>
      <c r="N283" s="60">
        <f t="shared" si="77"/>
        <v>30144</v>
      </c>
      <c r="O283" s="61">
        <f t="shared" si="76"/>
        <v>14690</v>
      </c>
      <c r="P283" s="62">
        <f t="shared" si="76"/>
        <v>44834</v>
      </c>
    </row>
    <row r="284" spans="1:16" ht="15.75" customHeight="1">
      <c r="A284" s="7" t="s">
        <v>42</v>
      </c>
      <c r="B284" s="60">
        <v>777</v>
      </c>
      <c r="C284" s="61">
        <v>343</v>
      </c>
      <c r="D284" s="62">
        <f>B284+C284</f>
        <v>1120</v>
      </c>
      <c r="E284" s="60">
        <v>652</v>
      </c>
      <c r="F284" s="61">
        <v>347</v>
      </c>
      <c r="G284" s="62">
        <f>E284+F284</f>
        <v>999</v>
      </c>
      <c r="H284" s="60">
        <v>678</v>
      </c>
      <c r="I284" s="61">
        <v>343</v>
      </c>
      <c r="J284" s="62">
        <f>H284+I284</f>
        <v>1021</v>
      </c>
      <c r="K284" s="60">
        <v>722</v>
      </c>
      <c r="L284" s="61">
        <v>421</v>
      </c>
      <c r="M284" s="62">
        <f>K284+L284</f>
        <v>1143</v>
      </c>
      <c r="N284" s="60">
        <f>B284+E284+H284+K284</f>
        <v>2829</v>
      </c>
      <c r="O284" s="61">
        <f>C284+F284+I284+L284</f>
        <v>1454</v>
      </c>
      <c r="P284" s="62">
        <f>D284+G284+J284+M284</f>
        <v>4283</v>
      </c>
    </row>
    <row r="285" spans="1:16" ht="15.75" customHeight="1">
      <c r="A285" s="7" t="s">
        <v>43</v>
      </c>
      <c r="B285" s="60">
        <v>10567</v>
      </c>
      <c r="C285" s="61"/>
      <c r="D285" s="62">
        <f t="shared" si="72"/>
        <v>10567</v>
      </c>
      <c r="E285" s="60">
        <v>10777</v>
      </c>
      <c r="F285" s="61"/>
      <c r="G285" s="62">
        <f aca="true" t="shared" si="78" ref="G285:G294">E285+F285</f>
        <v>10777</v>
      </c>
      <c r="H285" s="60">
        <v>11209</v>
      </c>
      <c r="I285" s="61"/>
      <c r="J285" s="62">
        <f aca="true" t="shared" si="79" ref="J285:J294">H285+I285</f>
        <v>11209</v>
      </c>
      <c r="K285" s="60">
        <v>10791</v>
      </c>
      <c r="L285" s="61"/>
      <c r="M285" s="62">
        <f aca="true" t="shared" si="80" ref="M285:M294">K285+L285</f>
        <v>10791</v>
      </c>
      <c r="N285" s="60">
        <f t="shared" si="77"/>
        <v>43344</v>
      </c>
      <c r="O285" s="61">
        <f t="shared" si="76"/>
        <v>0</v>
      </c>
      <c r="P285" s="62">
        <f t="shared" si="76"/>
        <v>43344</v>
      </c>
    </row>
    <row r="286" spans="1:16" ht="15.75" customHeight="1" thickBot="1">
      <c r="A286" s="7" t="s">
        <v>26</v>
      </c>
      <c r="B286" s="60">
        <v>107</v>
      </c>
      <c r="C286" s="61">
        <v>12223</v>
      </c>
      <c r="D286" s="62">
        <f t="shared" si="72"/>
        <v>12330</v>
      </c>
      <c r="E286" s="60">
        <v>122</v>
      </c>
      <c r="F286" s="61">
        <v>12222</v>
      </c>
      <c r="G286" s="62">
        <f t="shared" si="78"/>
        <v>12344</v>
      </c>
      <c r="H286" s="60">
        <v>116</v>
      </c>
      <c r="I286" s="61">
        <v>8333</v>
      </c>
      <c r="J286" s="62">
        <f t="shared" si="79"/>
        <v>8449</v>
      </c>
      <c r="K286" s="60">
        <v>111</v>
      </c>
      <c r="L286" s="61">
        <v>8521</v>
      </c>
      <c r="M286" s="62">
        <f t="shared" si="80"/>
        <v>8632</v>
      </c>
      <c r="N286" s="60">
        <f t="shared" si="77"/>
        <v>456</v>
      </c>
      <c r="O286" s="61">
        <f t="shared" si="76"/>
        <v>41299</v>
      </c>
      <c r="P286" s="62">
        <f t="shared" si="76"/>
        <v>41755</v>
      </c>
    </row>
    <row r="287" spans="1:16" ht="15.75" customHeight="1" thickBot="1">
      <c r="A287" s="31" t="s">
        <v>44</v>
      </c>
      <c r="B287" s="54">
        <f>B288+B289</f>
        <v>208</v>
      </c>
      <c r="C287" s="55">
        <f>C288+C289</f>
        <v>8081</v>
      </c>
      <c r="D287" s="56">
        <f t="shared" si="72"/>
        <v>8289</v>
      </c>
      <c r="E287" s="55">
        <f>E288+E289</f>
        <v>210</v>
      </c>
      <c r="F287" s="55">
        <f>F288+F289</f>
        <v>7651</v>
      </c>
      <c r="G287" s="56">
        <f t="shared" si="78"/>
        <v>7861</v>
      </c>
      <c r="H287" s="55">
        <f>H288+H289</f>
        <v>200</v>
      </c>
      <c r="I287" s="55">
        <f>I288+I289</f>
        <v>7858</v>
      </c>
      <c r="J287" s="56">
        <f t="shared" si="79"/>
        <v>8058</v>
      </c>
      <c r="K287" s="55">
        <f>K288+K289</f>
        <v>834</v>
      </c>
      <c r="L287" s="55">
        <f>L288+L289</f>
        <v>9024</v>
      </c>
      <c r="M287" s="56">
        <f t="shared" si="80"/>
        <v>9858</v>
      </c>
      <c r="N287" s="57">
        <f t="shared" si="77"/>
        <v>1452</v>
      </c>
      <c r="O287" s="58">
        <f t="shared" si="76"/>
        <v>32614</v>
      </c>
      <c r="P287" s="59">
        <f t="shared" si="76"/>
        <v>34066</v>
      </c>
    </row>
    <row r="288" spans="1:16" ht="15.75" customHeight="1">
      <c r="A288" s="7" t="s">
        <v>45</v>
      </c>
      <c r="B288" s="60">
        <v>128</v>
      </c>
      <c r="C288" s="61">
        <v>4054</v>
      </c>
      <c r="D288" s="62">
        <f t="shared" si="72"/>
        <v>4182</v>
      </c>
      <c r="E288" s="60">
        <v>136</v>
      </c>
      <c r="F288" s="61">
        <v>3901</v>
      </c>
      <c r="G288" s="62">
        <f t="shared" si="78"/>
        <v>4037</v>
      </c>
      <c r="H288" s="60">
        <v>123</v>
      </c>
      <c r="I288" s="61">
        <v>4216</v>
      </c>
      <c r="J288" s="62">
        <f t="shared" si="79"/>
        <v>4339</v>
      </c>
      <c r="K288" s="60">
        <v>165</v>
      </c>
      <c r="L288" s="61">
        <v>4601</v>
      </c>
      <c r="M288" s="62">
        <f t="shared" si="80"/>
        <v>4766</v>
      </c>
      <c r="N288" s="60">
        <f t="shared" si="77"/>
        <v>552</v>
      </c>
      <c r="O288" s="61">
        <f t="shared" si="76"/>
        <v>16772</v>
      </c>
      <c r="P288" s="62">
        <f t="shared" si="76"/>
        <v>17324</v>
      </c>
    </row>
    <row r="289" spans="1:16" ht="15.75" customHeight="1">
      <c r="A289" s="7" t="s">
        <v>51</v>
      </c>
      <c r="B289" s="60">
        <v>80</v>
      </c>
      <c r="C289" s="61">
        <v>4027</v>
      </c>
      <c r="D289" s="62">
        <f t="shared" si="72"/>
        <v>4107</v>
      </c>
      <c r="E289" s="60">
        <v>74</v>
      </c>
      <c r="F289" s="61">
        <v>3750</v>
      </c>
      <c r="G289" s="62">
        <f t="shared" si="78"/>
        <v>3824</v>
      </c>
      <c r="H289" s="60">
        <v>77</v>
      </c>
      <c r="I289" s="61">
        <v>3642</v>
      </c>
      <c r="J289" s="62">
        <f t="shared" si="79"/>
        <v>3719</v>
      </c>
      <c r="K289" s="60">
        <v>669</v>
      </c>
      <c r="L289" s="61">
        <v>4423</v>
      </c>
      <c r="M289" s="62">
        <f t="shared" si="80"/>
        <v>5092</v>
      </c>
      <c r="N289" s="60">
        <f t="shared" si="77"/>
        <v>900</v>
      </c>
      <c r="O289" s="61">
        <f t="shared" si="76"/>
        <v>15842</v>
      </c>
      <c r="P289" s="62">
        <f t="shared" si="76"/>
        <v>16742</v>
      </c>
    </row>
    <row r="290" spans="1:16" ht="15.75" customHeight="1" thickBot="1">
      <c r="A290" s="7" t="s">
        <v>30</v>
      </c>
      <c r="B290" s="60">
        <v>31333</v>
      </c>
      <c r="C290" s="61"/>
      <c r="D290" s="62">
        <f t="shared" si="72"/>
        <v>31333</v>
      </c>
      <c r="E290" s="60">
        <v>30319</v>
      </c>
      <c r="F290" s="61"/>
      <c r="G290" s="62">
        <f t="shared" si="78"/>
        <v>30319</v>
      </c>
      <c r="H290" s="60">
        <v>34949</v>
      </c>
      <c r="I290" s="61"/>
      <c r="J290" s="62">
        <f t="shared" si="79"/>
        <v>34949</v>
      </c>
      <c r="K290" s="60">
        <v>37087</v>
      </c>
      <c r="L290" s="61"/>
      <c r="M290" s="62">
        <f t="shared" si="80"/>
        <v>37087</v>
      </c>
      <c r="N290" s="60">
        <f t="shared" si="77"/>
        <v>133688</v>
      </c>
      <c r="O290" s="61">
        <f t="shared" si="76"/>
        <v>0</v>
      </c>
      <c r="P290" s="62">
        <f t="shared" si="76"/>
        <v>133688</v>
      </c>
    </row>
    <row r="291" spans="1:16" ht="15.75" customHeight="1" thickBot="1">
      <c r="A291" s="31" t="s">
        <v>47</v>
      </c>
      <c r="B291" s="54">
        <f>B292+B293+B294</f>
        <v>272.4</v>
      </c>
      <c r="C291" s="55">
        <f>C292+C293+C294</f>
        <v>13177</v>
      </c>
      <c r="D291" s="56">
        <f t="shared" si="72"/>
        <v>13449.4</v>
      </c>
      <c r="E291" s="55">
        <f>E292+E293+E294</f>
        <v>295</v>
      </c>
      <c r="F291" s="55">
        <f>F292+F293+F294</f>
        <v>12447</v>
      </c>
      <c r="G291" s="56">
        <f t="shared" si="78"/>
        <v>12742</v>
      </c>
      <c r="H291" s="55">
        <f>H292+H293+H294</f>
        <v>304.5</v>
      </c>
      <c r="I291" s="55">
        <f>I292+I293+I294</f>
        <v>12257.5</v>
      </c>
      <c r="J291" s="56">
        <f t="shared" si="79"/>
        <v>12562</v>
      </c>
      <c r="K291" s="55">
        <f>K292+K293+K294</f>
        <v>301</v>
      </c>
      <c r="L291" s="55">
        <f>L292+L293+L294</f>
        <v>12449</v>
      </c>
      <c r="M291" s="56">
        <f t="shared" si="80"/>
        <v>12750</v>
      </c>
      <c r="N291" s="57">
        <f t="shared" si="77"/>
        <v>1172.9</v>
      </c>
      <c r="O291" s="58">
        <f t="shared" si="76"/>
        <v>50330.5</v>
      </c>
      <c r="P291" s="59">
        <f t="shared" si="76"/>
        <v>51503.4</v>
      </c>
    </row>
    <row r="292" spans="1:16" ht="15.75" customHeight="1">
      <c r="A292" s="7" t="s">
        <v>52</v>
      </c>
      <c r="B292" s="60"/>
      <c r="C292" s="61">
        <v>3689</v>
      </c>
      <c r="D292" s="62">
        <f t="shared" si="72"/>
        <v>3689</v>
      </c>
      <c r="E292" s="60"/>
      <c r="F292" s="61">
        <v>3544</v>
      </c>
      <c r="G292" s="62">
        <f t="shared" si="78"/>
        <v>3544</v>
      </c>
      <c r="H292" s="60"/>
      <c r="I292" s="61">
        <v>3702</v>
      </c>
      <c r="J292" s="62">
        <f t="shared" si="79"/>
        <v>3702</v>
      </c>
      <c r="K292" s="60"/>
      <c r="L292" s="61">
        <v>3623</v>
      </c>
      <c r="M292" s="62">
        <f t="shared" si="80"/>
        <v>3623</v>
      </c>
      <c r="N292" s="60">
        <f t="shared" si="77"/>
        <v>0</v>
      </c>
      <c r="O292" s="61">
        <f t="shared" si="76"/>
        <v>14558</v>
      </c>
      <c r="P292" s="62">
        <f t="shared" si="76"/>
        <v>14558</v>
      </c>
    </row>
    <row r="293" spans="1:16" s="3" customFormat="1" ht="15.75" customHeight="1">
      <c r="A293" s="8" t="s">
        <v>53</v>
      </c>
      <c r="B293" s="51">
        <v>261</v>
      </c>
      <c r="C293" s="52">
        <v>4133</v>
      </c>
      <c r="D293" s="53">
        <f t="shared" si="72"/>
        <v>4394</v>
      </c>
      <c r="E293" s="51">
        <v>281</v>
      </c>
      <c r="F293" s="52">
        <v>3956</v>
      </c>
      <c r="G293" s="53">
        <f t="shared" si="78"/>
        <v>4237</v>
      </c>
      <c r="H293" s="51">
        <v>292</v>
      </c>
      <c r="I293" s="52">
        <v>3653</v>
      </c>
      <c r="J293" s="53">
        <f t="shared" si="79"/>
        <v>3945</v>
      </c>
      <c r="K293" s="51">
        <v>286</v>
      </c>
      <c r="L293" s="52">
        <v>3733</v>
      </c>
      <c r="M293" s="53">
        <f t="shared" si="80"/>
        <v>4019</v>
      </c>
      <c r="N293" s="51">
        <f t="shared" si="77"/>
        <v>1120</v>
      </c>
      <c r="O293" s="52">
        <f t="shared" si="76"/>
        <v>15475</v>
      </c>
      <c r="P293" s="53">
        <f t="shared" si="76"/>
        <v>16595</v>
      </c>
    </row>
    <row r="294" spans="1:16" ht="15.75" customHeight="1" thickBot="1">
      <c r="A294" s="12" t="s">
        <v>54</v>
      </c>
      <c r="B294" s="60">
        <v>11.4</v>
      </c>
      <c r="C294" s="61">
        <v>5355</v>
      </c>
      <c r="D294" s="62">
        <f t="shared" si="72"/>
        <v>5366.4</v>
      </c>
      <c r="E294" s="60">
        <v>14</v>
      </c>
      <c r="F294" s="61">
        <v>4947</v>
      </c>
      <c r="G294" s="62">
        <f t="shared" si="78"/>
        <v>4961</v>
      </c>
      <c r="H294" s="60">
        <v>12.5</v>
      </c>
      <c r="I294" s="61">
        <v>4902.5</v>
      </c>
      <c r="J294" s="62">
        <f t="shared" si="79"/>
        <v>4915</v>
      </c>
      <c r="K294" s="60">
        <v>15</v>
      </c>
      <c r="L294" s="61">
        <v>5093</v>
      </c>
      <c r="M294" s="62">
        <f t="shared" si="80"/>
        <v>5108</v>
      </c>
      <c r="N294" s="60">
        <f t="shared" si="77"/>
        <v>52.9</v>
      </c>
      <c r="O294" s="61">
        <f t="shared" si="76"/>
        <v>20297.5</v>
      </c>
      <c r="P294" s="62">
        <f t="shared" si="76"/>
        <v>20350.4</v>
      </c>
    </row>
    <row r="295" spans="1:16" s="4" customFormat="1" ht="15.75" customHeight="1" thickBot="1">
      <c r="A295" s="39" t="s">
        <v>55</v>
      </c>
      <c r="B295" s="43">
        <f aca="true" t="shared" si="81" ref="B295:P295">B266+B267+B271+B274+B275+B276+B277+B278+B279+B280+B281+B282+B283+B284+B285+B286+B287+B290+B291</f>
        <v>126930.29999999999</v>
      </c>
      <c r="C295" s="44">
        <f t="shared" si="81"/>
        <v>221985</v>
      </c>
      <c r="D295" s="44">
        <f t="shared" si="81"/>
        <v>348915.30000000005</v>
      </c>
      <c r="E295" s="44">
        <f t="shared" si="81"/>
        <v>114840.9</v>
      </c>
      <c r="F295" s="44">
        <f t="shared" si="81"/>
        <v>212287</v>
      </c>
      <c r="G295" s="44">
        <f t="shared" si="81"/>
        <v>327127.9</v>
      </c>
      <c r="H295" s="44">
        <f t="shared" si="81"/>
        <v>118358.5</v>
      </c>
      <c r="I295" s="44">
        <f t="shared" si="81"/>
        <v>183181.5</v>
      </c>
      <c r="J295" s="44">
        <f t="shared" si="81"/>
        <v>301540</v>
      </c>
      <c r="K295" s="44">
        <f t="shared" si="81"/>
        <v>134354.5</v>
      </c>
      <c r="L295" s="44">
        <f t="shared" si="81"/>
        <v>197968</v>
      </c>
      <c r="M295" s="44">
        <f t="shared" si="81"/>
        <v>332322.5</v>
      </c>
      <c r="N295" s="44">
        <f t="shared" si="81"/>
        <v>494484.2</v>
      </c>
      <c r="O295" s="45">
        <f t="shared" si="81"/>
        <v>815421.5</v>
      </c>
      <c r="P295" s="46">
        <f t="shared" si="81"/>
        <v>1309905.7</v>
      </c>
    </row>
    <row r="296" ht="15.75" customHeight="1">
      <c r="A296"/>
    </row>
    <row r="297" spans="1:16" ht="52.5" customHeight="1" thickBot="1">
      <c r="A297" s="81" t="s">
        <v>106</v>
      </c>
      <c r="B297" s="90"/>
      <c r="C297" s="90"/>
      <c r="D297" s="90"/>
      <c r="E297" s="90"/>
      <c r="F297" s="90"/>
      <c r="G297" s="90"/>
      <c r="H297" s="90"/>
      <c r="I297" s="90"/>
      <c r="J297" s="90"/>
      <c r="K297" s="90"/>
      <c r="L297" s="90"/>
      <c r="M297" s="90"/>
      <c r="N297" s="90"/>
      <c r="O297" s="90"/>
      <c r="P297" s="90"/>
    </row>
    <row r="298" spans="1:16" ht="13.5" customHeight="1" thickBot="1" thickTop="1">
      <c r="A298" s="82" t="s">
        <v>1</v>
      </c>
      <c r="B298" s="84" t="s">
        <v>36</v>
      </c>
      <c r="C298" s="85"/>
      <c r="D298" s="86"/>
      <c r="E298" s="84" t="s">
        <v>37</v>
      </c>
      <c r="F298" s="85"/>
      <c r="G298" s="86"/>
      <c r="H298" s="84" t="s">
        <v>38</v>
      </c>
      <c r="I298" s="85"/>
      <c r="J298" s="86"/>
      <c r="K298" s="84" t="s">
        <v>39</v>
      </c>
      <c r="L298" s="85"/>
      <c r="M298" s="86"/>
      <c r="N298" s="84" t="s">
        <v>68</v>
      </c>
      <c r="O298" s="87"/>
      <c r="P298" s="88"/>
    </row>
    <row r="299" spans="1:16" ht="12.75" thickBot="1">
      <c r="A299" s="83"/>
      <c r="B299" s="13" t="s">
        <v>6</v>
      </c>
      <c r="C299" s="14" t="s">
        <v>7</v>
      </c>
      <c r="D299" s="15" t="s">
        <v>8</v>
      </c>
      <c r="E299" s="13" t="s">
        <v>6</v>
      </c>
      <c r="F299" s="14" t="s">
        <v>7</v>
      </c>
      <c r="G299" s="15" t="s">
        <v>8</v>
      </c>
      <c r="H299" s="13" t="s">
        <v>6</v>
      </c>
      <c r="I299" s="14" t="s">
        <v>7</v>
      </c>
      <c r="J299" s="15" t="s">
        <v>8</v>
      </c>
      <c r="K299" s="13" t="s">
        <v>6</v>
      </c>
      <c r="L299" s="14" t="s">
        <v>7</v>
      </c>
      <c r="M299" s="15" t="s">
        <v>8</v>
      </c>
      <c r="N299" s="36" t="s">
        <v>6</v>
      </c>
      <c r="O299" s="38" t="s">
        <v>7</v>
      </c>
      <c r="P299" s="49" t="s">
        <v>8</v>
      </c>
    </row>
    <row r="300" spans="1:16" ht="15" customHeight="1" thickBot="1" thickTop="1">
      <c r="A300" s="6" t="s">
        <v>9</v>
      </c>
      <c r="B300" s="51">
        <v>39.3</v>
      </c>
      <c r="C300" s="52">
        <v>58659.5</v>
      </c>
      <c r="D300" s="53">
        <f>B300+C300</f>
        <v>58698.8</v>
      </c>
      <c r="E300" s="51">
        <v>29.4</v>
      </c>
      <c r="F300" s="52">
        <v>42850.2</v>
      </c>
      <c r="G300" s="53">
        <f>E300+F300</f>
        <v>42879.6</v>
      </c>
      <c r="H300" s="51">
        <v>29.3</v>
      </c>
      <c r="I300" s="52">
        <v>43755.6</v>
      </c>
      <c r="J300" s="53">
        <f aca="true" t="shared" si="82" ref="J300:J327">H300+I300</f>
        <v>43784.9</v>
      </c>
      <c r="K300" s="51">
        <v>28.4</v>
      </c>
      <c r="L300" s="52">
        <v>43393.3</v>
      </c>
      <c r="M300" s="53">
        <f aca="true" t="shared" si="83" ref="M300:M327">K300+L300</f>
        <v>43421.700000000004</v>
      </c>
      <c r="N300" s="51">
        <f>B300+E300+H300+K300</f>
        <v>126.39999999999998</v>
      </c>
      <c r="O300" s="52">
        <f>C300+F300+I300+L300</f>
        <v>188658.59999999998</v>
      </c>
      <c r="P300" s="53">
        <f aca="true" t="shared" si="84" ref="P300:P327">N300+O300</f>
        <v>188784.99999999997</v>
      </c>
    </row>
    <row r="301" spans="1:16" ht="15" customHeight="1" thickBot="1">
      <c r="A301" s="31" t="s">
        <v>10</v>
      </c>
      <c r="B301" s="54">
        <f>B302+B303+B304</f>
        <v>52194.200000000004</v>
      </c>
      <c r="C301" s="55">
        <f>C302+C303+C304</f>
        <v>15257.400000000001</v>
      </c>
      <c r="D301" s="56">
        <f aca="true" t="shared" si="85" ref="D301:D327">B301+C301</f>
        <v>67451.6</v>
      </c>
      <c r="E301" s="55">
        <v>54318</v>
      </c>
      <c r="F301" s="55">
        <v>16124.9</v>
      </c>
      <c r="G301" s="56">
        <f aca="true" t="shared" si="86" ref="G301:G327">E301+F301</f>
        <v>70442.9</v>
      </c>
      <c r="H301" s="55">
        <v>55218.6</v>
      </c>
      <c r="I301" s="55">
        <v>15948.2</v>
      </c>
      <c r="J301" s="56">
        <f t="shared" si="82"/>
        <v>71166.8</v>
      </c>
      <c r="K301" s="55">
        <f>K302+K303+K304</f>
        <v>53305.4</v>
      </c>
      <c r="L301" s="55">
        <f>L302+L303+L304</f>
        <v>15867.3</v>
      </c>
      <c r="M301" s="56">
        <f t="shared" si="83"/>
        <v>69172.7</v>
      </c>
      <c r="N301" s="57">
        <f>N302+N303+N304</f>
        <v>215036.1</v>
      </c>
      <c r="O301" s="58">
        <f>O302+O303+O304</f>
        <v>63197.9</v>
      </c>
      <c r="P301" s="59">
        <f t="shared" si="84"/>
        <v>278234</v>
      </c>
    </row>
    <row r="302" spans="1:16" ht="15" customHeight="1">
      <c r="A302" s="7" t="s">
        <v>73</v>
      </c>
      <c r="B302" s="60">
        <v>23119.5</v>
      </c>
      <c r="C302" s="61">
        <v>4118.5</v>
      </c>
      <c r="D302" s="62">
        <f t="shared" si="85"/>
        <v>27238</v>
      </c>
      <c r="E302" s="60">
        <v>23741.7</v>
      </c>
      <c r="F302" s="61">
        <v>4229.3</v>
      </c>
      <c r="G302" s="62">
        <f t="shared" si="86"/>
        <v>27971</v>
      </c>
      <c r="H302" s="60">
        <v>24133.8</v>
      </c>
      <c r="I302" s="61">
        <v>4299.2</v>
      </c>
      <c r="J302" s="62">
        <f t="shared" si="82"/>
        <v>28433</v>
      </c>
      <c r="K302" s="60">
        <v>22898</v>
      </c>
      <c r="L302" s="61">
        <v>4079</v>
      </c>
      <c r="M302" s="62">
        <f t="shared" si="83"/>
        <v>26977</v>
      </c>
      <c r="N302" s="60">
        <f aca="true" t="shared" si="87" ref="N302:O326">B302+E302+H302+K302</f>
        <v>93893</v>
      </c>
      <c r="O302" s="61">
        <f t="shared" si="87"/>
        <v>16726</v>
      </c>
      <c r="P302" s="62">
        <f t="shared" si="84"/>
        <v>110619</v>
      </c>
    </row>
    <row r="303" spans="1:16" ht="15" customHeight="1">
      <c r="A303" s="7" t="s">
        <v>40</v>
      </c>
      <c r="B303" s="60">
        <v>28792.9</v>
      </c>
      <c r="C303" s="61">
        <v>6017.1</v>
      </c>
      <c r="D303" s="62">
        <f t="shared" si="85"/>
        <v>34810</v>
      </c>
      <c r="E303" s="60">
        <v>30271</v>
      </c>
      <c r="F303" s="61">
        <v>6326</v>
      </c>
      <c r="G303" s="62">
        <f t="shared" si="86"/>
        <v>36597</v>
      </c>
      <c r="H303" s="60">
        <v>30799.5</v>
      </c>
      <c r="I303" s="61">
        <v>6436.5</v>
      </c>
      <c r="J303" s="62">
        <f t="shared" si="82"/>
        <v>37236</v>
      </c>
      <c r="K303" s="60">
        <v>30105.6</v>
      </c>
      <c r="L303" s="61">
        <v>6291.4</v>
      </c>
      <c r="M303" s="62">
        <f t="shared" si="83"/>
        <v>36397</v>
      </c>
      <c r="N303" s="60">
        <f t="shared" si="87"/>
        <v>119969</v>
      </c>
      <c r="O303" s="61">
        <f t="shared" si="87"/>
        <v>25071</v>
      </c>
      <c r="P303" s="62">
        <f t="shared" si="84"/>
        <v>145040</v>
      </c>
    </row>
    <row r="304" spans="1:16" ht="15" customHeight="1" thickBot="1">
      <c r="A304" s="7" t="s">
        <v>13</v>
      </c>
      <c r="B304" s="60">
        <v>281.8</v>
      </c>
      <c r="C304" s="61">
        <v>5121.8</v>
      </c>
      <c r="D304" s="62">
        <f t="shared" si="85"/>
        <v>5403.6</v>
      </c>
      <c r="E304" s="60">
        <v>305.3</v>
      </c>
      <c r="F304" s="61">
        <v>5569.6</v>
      </c>
      <c r="G304" s="62">
        <f t="shared" si="86"/>
        <v>5874.900000000001</v>
      </c>
      <c r="H304" s="60">
        <v>285.2</v>
      </c>
      <c r="I304" s="61">
        <v>5212.6</v>
      </c>
      <c r="J304" s="62">
        <f t="shared" si="82"/>
        <v>5497.8</v>
      </c>
      <c r="K304" s="60">
        <v>301.8</v>
      </c>
      <c r="L304" s="61">
        <v>5496.9</v>
      </c>
      <c r="M304" s="62">
        <f t="shared" si="83"/>
        <v>5798.7</v>
      </c>
      <c r="N304" s="60">
        <f t="shared" si="87"/>
        <v>1174.1</v>
      </c>
      <c r="O304" s="61">
        <f t="shared" si="87"/>
        <v>21400.9</v>
      </c>
      <c r="P304" s="62">
        <f t="shared" si="84"/>
        <v>22575</v>
      </c>
    </row>
    <row r="305" spans="1:16" ht="15" customHeight="1" thickBot="1">
      <c r="A305" s="31" t="s">
        <v>14</v>
      </c>
      <c r="B305" s="54">
        <f>B306+B307</f>
        <v>21683.1</v>
      </c>
      <c r="C305" s="55">
        <f>C306+C307</f>
        <v>46226.5</v>
      </c>
      <c r="D305" s="56">
        <f t="shared" si="85"/>
        <v>67909.6</v>
      </c>
      <c r="E305" s="55">
        <v>23060.3</v>
      </c>
      <c r="F305" s="55">
        <v>46732.5</v>
      </c>
      <c r="G305" s="56">
        <f t="shared" si="86"/>
        <v>69792.8</v>
      </c>
      <c r="H305" s="55">
        <v>20307.5</v>
      </c>
      <c r="I305" s="55">
        <v>45586.4</v>
      </c>
      <c r="J305" s="56">
        <f t="shared" si="82"/>
        <v>65893.9</v>
      </c>
      <c r="K305" s="55">
        <f>K306+K307</f>
        <v>21412.8</v>
      </c>
      <c r="L305" s="55">
        <f>L306+L307</f>
        <v>45714</v>
      </c>
      <c r="M305" s="56">
        <f t="shared" si="83"/>
        <v>67126.8</v>
      </c>
      <c r="N305" s="57">
        <f>N306+N307</f>
        <v>86463.8</v>
      </c>
      <c r="O305" s="58">
        <f>O306+O307</f>
        <v>184259.4</v>
      </c>
      <c r="P305" s="59">
        <f t="shared" si="84"/>
        <v>270723.2</v>
      </c>
    </row>
    <row r="306" spans="1:16" ht="15" customHeight="1">
      <c r="A306" s="7" t="s">
        <v>15</v>
      </c>
      <c r="B306" s="60">
        <v>16759.2</v>
      </c>
      <c r="C306" s="61">
        <v>901.1</v>
      </c>
      <c r="D306" s="62">
        <f t="shared" si="85"/>
        <v>17660.3</v>
      </c>
      <c r="E306" s="60">
        <v>17976.3</v>
      </c>
      <c r="F306" s="61">
        <v>966.6</v>
      </c>
      <c r="G306" s="62">
        <f t="shared" si="86"/>
        <v>18942.899999999998</v>
      </c>
      <c r="H306" s="60">
        <v>15418.5</v>
      </c>
      <c r="I306" s="61">
        <v>829</v>
      </c>
      <c r="J306" s="62">
        <f t="shared" si="82"/>
        <v>16247.5</v>
      </c>
      <c r="K306" s="60">
        <v>16237.6</v>
      </c>
      <c r="L306" s="61">
        <v>873.1</v>
      </c>
      <c r="M306" s="62">
        <f t="shared" si="83"/>
        <v>17110.7</v>
      </c>
      <c r="N306" s="60">
        <f t="shared" si="87"/>
        <v>66391.6</v>
      </c>
      <c r="O306" s="61">
        <f t="shared" si="87"/>
        <v>3569.7999999999997</v>
      </c>
      <c r="P306" s="62">
        <f t="shared" si="84"/>
        <v>69961.40000000001</v>
      </c>
    </row>
    <row r="307" spans="1:16" ht="15" customHeight="1">
      <c r="A307" s="7" t="s">
        <v>16</v>
      </c>
      <c r="B307" s="60">
        <v>4923.9</v>
      </c>
      <c r="C307" s="61">
        <v>45325.4</v>
      </c>
      <c r="D307" s="62">
        <f t="shared" si="85"/>
        <v>50249.3</v>
      </c>
      <c r="E307" s="60">
        <v>5084</v>
      </c>
      <c r="F307" s="61">
        <v>45765.9</v>
      </c>
      <c r="G307" s="62">
        <f t="shared" si="86"/>
        <v>50849.9</v>
      </c>
      <c r="H307" s="60">
        <v>4889.1</v>
      </c>
      <c r="I307" s="61">
        <v>44757.4</v>
      </c>
      <c r="J307" s="62">
        <f t="shared" si="82"/>
        <v>49646.5</v>
      </c>
      <c r="K307" s="60">
        <v>5175.2</v>
      </c>
      <c r="L307" s="61">
        <v>44840.9</v>
      </c>
      <c r="M307" s="62">
        <f t="shared" si="83"/>
        <v>50016.1</v>
      </c>
      <c r="N307" s="60">
        <f t="shared" si="87"/>
        <v>20072.2</v>
      </c>
      <c r="O307" s="61">
        <f t="shared" si="87"/>
        <v>180689.6</v>
      </c>
      <c r="P307" s="62">
        <f t="shared" si="84"/>
        <v>200761.80000000002</v>
      </c>
    </row>
    <row r="308" spans="1:16" ht="15" customHeight="1">
      <c r="A308" s="7" t="s">
        <v>17</v>
      </c>
      <c r="B308" s="60">
        <v>5936</v>
      </c>
      <c r="C308" s="61">
        <v>982.4</v>
      </c>
      <c r="D308" s="62">
        <f t="shared" si="85"/>
        <v>6918.4</v>
      </c>
      <c r="E308" s="60">
        <v>5242.2</v>
      </c>
      <c r="F308" s="61">
        <v>867.6</v>
      </c>
      <c r="G308" s="62">
        <f t="shared" si="86"/>
        <v>6109.8</v>
      </c>
      <c r="H308" s="60">
        <v>5985.9</v>
      </c>
      <c r="I308" s="61">
        <v>990.7</v>
      </c>
      <c r="J308" s="62">
        <f t="shared" si="82"/>
        <v>6976.599999999999</v>
      </c>
      <c r="K308" s="60">
        <v>6095.6</v>
      </c>
      <c r="L308" s="61">
        <v>1008.8</v>
      </c>
      <c r="M308" s="62">
        <f t="shared" si="83"/>
        <v>7104.400000000001</v>
      </c>
      <c r="N308" s="60">
        <f t="shared" si="87"/>
        <v>23259.699999999997</v>
      </c>
      <c r="O308" s="61">
        <f t="shared" si="87"/>
        <v>3849.5</v>
      </c>
      <c r="P308" s="62">
        <f t="shared" si="84"/>
        <v>27109.199999999997</v>
      </c>
    </row>
    <row r="309" spans="1:16" ht="15" customHeight="1">
      <c r="A309" s="7" t="s">
        <v>74</v>
      </c>
      <c r="B309" s="60">
        <v>2306.6</v>
      </c>
      <c r="C309" s="61">
        <v>276.3</v>
      </c>
      <c r="D309" s="62">
        <f t="shared" si="85"/>
        <v>2582.9</v>
      </c>
      <c r="E309" s="60">
        <v>2379.8</v>
      </c>
      <c r="F309" s="61">
        <v>285.097445976299</v>
      </c>
      <c r="G309" s="62">
        <f t="shared" si="86"/>
        <v>2664.8974459762994</v>
      </c>
      <c r="H309" s="60">
        <v>2253.9</v>
      </c>
      <c r="I309" s="61">
        <v>270</v>
      </c>
      <c r="J309" s="62">
        <f t="shared" si="82"/>
        <v>2523.9</v>
      </c>
      <c r="K309" s="60">
        <v>2283.5</v>
      </c>
      <c r="L309" s="61">
        <v>273.6</v>
      </c>
      <c r="M309" s="62">
        <f t="shared" si="83"/>
        <v>2557.1</v>
      </c>
      <c r="N309" s="60">
        <f t="shared" si="87"/>
        <v>9223.8</v>
      </c>
      <c r="O309" s="61">
        <f t="shared" si="87"/>
        <v>1104.9974459762989</v>
      </c>
      <c r="P309" s="62">
        <f t="shared" si="84"/>
        <v>10328.797445976299</v>
      </c>
    </row>
    <row r="310" spans="1:16" ht="15" customHeight="1">
      <c r="A310" s="7" t="s">
        <v>19</v>
      </c>
      <c r="B310" s="60">
        <v>1504</v>
      </c>
      <c r="C310" s="61">
        <v>13902.0439852565</v>
      </c>
      <c r="D310" s="62">
        <f t="shared" si="85"/>
        <v>15406.0439852565</v>
      </c>
      <c r="E310" s="60">
        <v>1847.6</v>
      </c>
      <c r="F310" s="61">
        <v>17078.3</v>
      </c>
      <c r="G310" s="62">
        <f t="shared" si="86"/>
        <v>18925.899999999998</v>
      </c>
      <c r="H310" s="60">
        <v>1568.1</v>
      </c>
      <c r="I310" s="61">
        <v>14494.9</v>
      </c>
      <c r="J310" s="62">
        <f t="shared" si="82"/>
        <v>16063</v>
      </c>
      <c r="K310" s="60">
        <v>2006.3</v>
      </c>
      <c r="L310" s="61">
        <v>18545.323066818</v>
      </c>
      <c r="M310" s="62">
        <f t="shared" si="83"/>
        <v>20551.623066818</v>
      </c>
      <c r="N310" s="60">
        <f t="shared" si="87"/>
        <v>6926</v>
      </c>
      <c r="O310" s="61">
        <f t="shared" si="87"/>
        <v>64020.567052074504</v>
      </c>
      <c r="P310" s="62">
        <f t="shared" si="84"/>
        <v>70946.5670520745</v>
      </c>
    </row>
    <row r="311" spans="1:16" ht="15" customHeight="1">
      <c r="A311" s="7" t="s">
        <v>20</v>
      </c>
      <c r="B311" s="60">
        <v>3540.7</v>
      </c>
      <c r="C311" s="61">
        <v>14919.9</v>
      </c>
      <c r="D311" s="62">
        <f t="shared" si="85"/>
        <v>18460.6</v>
      </c>
      <c r="E311" s="60">
        <v>3200.9</v>
      </c>
      <c r="F311" s="61">
        <v>13487.8</v>
      </c>
      <c r="G311" s="62">
        <f t="shared" si="86"/>
        <v>16688.7</v>
      </c>
      <c r="H311" s="60">
        <v>2805.5</v>
      </c>
      <c r="I311" s="61">
        <v>11822</v>
      </c>
      <c r="J311" s="62">
        <f t="shared" si="82"/>
        <v>14627.5</v>
      </c>
      <c r="K311" s="60">
        <v>3807.6</v>
      </c>
      <c r="L311" s="61">
        <v>16044.5</v>
      </c>
      <c r="M311" s="62">
        <f t="shared" si="83"/>
        <v>19852.1</v>
      </c>
      <c r="N311" s="60">
        <f t="shared" si="87"/>
        <v>13354.7</v>
      </c>
      <c r="O311" s="61">
        <f t="shared" si="87"/>
        <v>56274.2</v>
      </c>
      <c r="P311" s="62">
        <f t="shared" si="84"/>
        <v>69628.9</v>
      </c>
    </row>
    <row r="312" spans="1:16" ht="15" customHeight="1">
      <c r="A312" s="7" t="s">
        <v>21</v>
      </c>
      <c r="B312" s="60">
        <v>2092.5</v>
      </c>
      <c r="C312" s="61">
        <v>8424</v>
      </c>
      <c r="D312" s="62">
        <f t="shared" si="85"/>
        <v>10516.5</v>
      </c>
      <c r="E312" s="60">
        <v>2131.9</v>
      </c>
      <c r="F312" s="61">
        <v>8581</v>
      </c>
      <c r="G312" s="62">
        <f t="shared" si="86"/>
        <v>10712.9</v>
      </c>
      <c r="H312" s="60">
        <v>2121.3</v>
      </c>
      <c r="I312" s="61">
        <v>8539</v>
      </c>
      <c r="J312" s="62">
        <f t="shared" si="82"/>
        <v>10660.3</v>
      </c>
      <c r="K312" s="60">
        <v>2105</v>
      </c>
      <c r="L312" s="61">
        <v>8473</v>
      </c>
      <c r="M312" s="62">
        <f t="shared" si="83"/>
        <v>10578</v>
      </c>
      <c r="N312" s="60">
        <f t="shared" si="87"/>
        <v>8450.7</v>
      </c>
      <c r="O312" s="61">
        <f t="shared" si="87"/>
        <v>34017</v>
      </c>
      <c r="P312" s="62">
        <f t="shared" si="84"/>
        <v>42467.7</v>
      </c>
    </row>
    <row r="313" spans="1:16" ht="15" customHeight="1">
      <c r="A313" s="7" t="s">
        <v>58</v>
      </c>
      <c r="B313" s="60">
        <v>98.3</v>
      </c>
      <c r="C313" s="61">
        <v>1241</v>
      </c>
      <c r="D313" s="62">
        <f t="shared" si="85"/>
        <v>1339.3</v>
      </c>
      <c r="E313" s="60">
        <v>85.7</v>
      </c>
      <c r="F313" s="61">
        <v>1082.2</v>
      </c>
      <c r="G313" s="62">
        <f t="shared" si="86"/>
        <v>1167.9</v>
      </c>
      <c r="H313" s="60">
        <v>95.9</v>
      </c>
      <c r="I313" s="61">
        <v>1209.9</v>
      </c>
      <c r="J313" s="62">
        <f t="shared" si="82"/>
        <v>1305.8000000000002</v>
      </c>
      <c r="K313" s="60">
        <v>97.1</v>
      </c>
      <c r="L313" s="61">
        <v>1225.6</v>
      </c>
      <c r="M313" s="62">
        <f t="shared" si="83"/>
        <v>1322.6999999999998</v>
      </c>
      <c r="N313" s="60">
        <f t="shared" si="87"/>
        <v>377</v>
      </c>
      <c r="O313" s="61">
        <f t="shared" si="87"/>
        <v>4758.7</v>
      </c>
      <c r="P313" s="62">
        <f t="shared" si="84"/>
        <v>5135.7</v>
      </c>
    </row>
    <row r="314" spans="1:16" ht="15" customHeight="1">
      <c r="A314" s="7" t="s">
        <v>22</v>
      </c>
      <c r="B314" s="60">
        <v>8202</v>
      </c>
      <c r="C314" s="61"/>
      <c r="D314" s="62">
        <f t="shared" si="85"/>
        <v>8202</v>
      </c>
      <c r="E314" s="60">
        <v>7798</v>
      </c>
      <c r="F314" s="61"/>
      <c r="G314" s="62">
        <f t="shared" si="86"/>
        <v>7798</v>
      </c>
      <c r="H314" s="60">
        <v>7089</v>
      </c>
      <c r="I314" s="61"/>
      <c r="J314" s="62">
        <f t="shared" si="82"/>
        <v>7089</v>
      </c>
      <c r="K314" s="60">
        <v>8114</v>
      </c>
      <c r="L314" s="61"/>
      <c r="M314" s="62">
        <f t="shared" si="83"/>
        <v>8114</v>
      </c>
      <c r="N314" s="60">
        <f t="shared" si="87"/>
        <v>31203</v>
      </c>
      <c r="O314" s="61">
        <f t="shared" si="87"/>
        <v>0</v>
      </c>
      <c r="P314" s="62">
        <f t="shared" si="84"/>
        <v>31203</v>
      </c>
    </row>
    <row r="315" spans="1:16" ht="15" customHeight="1">
      <c r="A315" s="7" t="s">
        <v>23</v>
      </c>
      <c r="B315" s="60">
        <v>2994.9</v>
      </c>
      <c r="C315" s="61">
        <v>51708.4</v>
      </c>
      <c r="D315" s="62">
        <f t="shared" si="85"/>
        <v>54703.3</v>
      </c>
      <c r="E315" s="60">
        <v>3478.1</v>
      </c>
      <c r="F315" s="61">
        <v>59497.9</v>
      </c>
      <c r="G315" s="62">
        <f t="shared" si="86"/>
        <v>62976</v>
      </c>
      <c r="H315" s="60">
        <v>2558.9</v>
      </c>
      <c r="I315" s="61">
        <v>44735.3</v>
      </c>
      <c r="J315" s="62">
        <f t="shared" si="82"/>
        <v>47294.200000000004</v>
      </c>
      <c r="K315" s="60">
        <v>2645.4</v>
      </c>
      <c r="L315" s="63">
        <v>45673.6</v>
      </c>
      <c r="M315" s="62">
        <f t="shared" si="83"/>
        <v>48319</v>
      </c>
      <c r="N315" s="60">
        <f t="shared" si="87"/>
        <v>11677.3</v>
      </c>
      <c r="O315" s="61">
        <f t="shared" si="87"/>
        <v>201615.2</v>
      </c>
      <c r="P315" s="62">
        <f t="shared" si="84"/>
        <v>213292.5</v>
      </c>
    </row>
    <row r="316" spans="1:16" ht="15" customHeight="1">
      <c r="A316" s="7" t="s">
        <v>24</v>
      </c>
      <c r="B316" s="60">
        <v>10670.9</v>
      </c>
      <c r="C316" s="61">
        <v>7179.3</v>
      </c>
      <c r="D316" s="62">
        <f t="shared" si="85"/>
        <v>17850.2</v>
      </c>
      <c r="E316" s="60">
        <v>9690.6</v>
      </c>
      <c r="F316" s="61">
        <v>6519.7</v>
      </c>
      <c r="G316" s="62">
        <f t="shared" si="86"/>
        <v>16210.3</v>
      </c>
      <c r="H316" s="60">
        <v>10196.9</v>
      </c>
      <c r="I316" s="61">
        <v>6860.4</v>
      </c>
      <c r="J316" s="62">
        <f t="shared" si="82"/>
        <v>17057.3</v>
      </c>
      <c r="K316" s="60">
        <v>7892.7</v>
      </c>
      <c r="L316" s="61">
        <v>5310.1</v>
      </c>
      <c r="M316" s="62">
        <f t="shared" si="83"/>
        <v>13202.8</v>
      </c>
      <c r="N316" s="60">
        <f t="shared" si="87"/>
        <v>38451.1</v>
      </c>
      <c r="O316" s="61">
        <f t="shared" si="87"/>
        <v>25869.5</v>
      </c>
      <c r="P316" s="62">
        <f t="shared" si="84"/>
        <v>64320.6</v>
      </c>
    </row>
    <row r="317" spans="1:16" ht="15" customHeight="1">
      <c r="A317" s="7" t="s">
        <v>75</v>
      </c>
      <c r="B317" s="60">
        <v>2481.24</v>
      </c>
      <c r="C317" s="61">
        <v>769</v>
      </c>
      <c r="D317" s="62">
        <f t="shared" si="85"/>
        <v>3250.24</v>
      </c>
      <c r="E317" s="60">
        <v>2142.2</v>
      </c>
      <c r="F317" s="61">
        <v>663.9</v>
      </c>
      <c r="G317" s="62">
        <f t="shared" si="86"/>
        <v>2806.1</v>
      </c>
      <c r="H317" s="60">
        <v>2308.8</v>
      </c>
      <c r="I317" s="61">
        <v>715.5</v>
      </c>
      <c r="J317" s="62">
        <f t="shared" si="82"/>
        <v>3024.3</v>
      </c>
      <c r="K317" s="60">
        <v>2459.6</v>
      </c>
      <c r="L317" s="61">
        <v>762.2</v>
      </c>
      <c r="M317" s="62">
        <f t="shared" si="83"/>
        <v>3221.8</v>
      </c>
      <c r="N317" s="60">
        <f t="shared" si="87"/>
        <v>9391.84</v>
      </c>
      <c r="O317" s="61">
        <f t="shared" si="87"/>
        <v>2910.6000000000004</v>
      </c>
      <c r="P317" s="62">
        <f t="shared" si="84"/>
        <v>12302.44</v>
      </c>
    </row>
    <row r="318" spans="1:16" ht="15" customHeight="1" thickBot="1">
      <c r="A318" s="7" t="s">
        <v>26</v>
      </c>
      <c r="B318" s="60">
        <v>166.2</v>
      </c>
      <c r="C318" s="61">
        <v>11967.8</v>
      </c>
      <c r="D318" s="62">
        <f t="shared" si="85"/>
        <v>12134</v>
      </c>
      <c r="E318" s="60">
        <v>169.4</v>
      </c>
      <c r="F318" s="61">
        <v>12198.6</v>
      </c>
      <c r="G318" s="62">
        <f t="shared" si="86"/>
        <v>12368</v>
      </c>
      <c r="H318" s="60">
        <v>149.2</v>
      </c>
      <c r="I318" s="61">
        <v>10742.8</v>
      </c>
      <c r="J318" s="62">
        <f t="shared" si="82"/>
        <v>10892</v>
      </c>
      <c r="K318" s="60">
        <v>140.8</v>
      </c>
      <c r="L318" s="61">
        <v>10140.3</v>
      </c>
      <c r="M318" s="62">
        <f t="shared" si="83"/>
        <v>10281.099999999999</v>
      </c>
      <c r="N318" s="60">
        <f t="shared" si="87"/>
        <v>625.6</v>
      </c>
      <c r="O318" s="61">
        <f t="shared" si="87"/>
        <v>45049.5</v>
      </c>
      <c r="P318" s="62">
        <f t="shared" si="84"/>
        <v>45675.1</v>
      </c>
    </row>
    <row r="319" spans="1:16" ht="15" customHeight="1" thickBot="1">
      <c r="A319" s="31" t="s">
        <v>44</v>
      </c>
      <c r="B319" s="54">
        <f>B320+B321</f>
        <v>427.90000000000003</v>
      </c>
      <c r="C319" s="55">
        <f>C320+C321</f>
        <v>37038.6</v>
      </c>
      <c r="D319" s="56">
        <f t="shared" si="85"/>
        <v>37466.5</v>
      </c>
      <c r="E319" s="55">
        <v>381.3</v>
      </c>
      <c r="F319" s="55">
        <v>34197.3</v>
      </c>
      <c r="G319" s="56">
        <f t="shared" si="86"/>
        <v>34578.600000000006</v>
      </c>
      <c r="H319" s="55">
        <v>393.5</v>
      </c>
      <c r="I319" s="55">
        <v>37160.4</v>
      </c>
      <c r="J319" s="56">
        <f t="shared" si="82"/>
        <v>37553.9</v>
      </c>
      <c r="K319" s="55">
        <f>K320+K321</f>
        <v>523.3000000000001</v>
      </c>
      <c r="L319" s="55">
        <f>L320+L321</f>
        <v>42919.6</v>
      </c>
      <c r="M319" s="56">
        <f t="shared" si="83"/>
        <v>43442.9</v>
      </c>
      <c r="N319" s="57">
        <f>N320+N321</f>
        <v>1725.9999999999998</v>
      </c>
      <c r="O319" s="58">
        <f>O320+O321</f>
        <v>151315.9</v>
      </c>
      <c r="P319" s="59">
        <f t="shared" si="84"/>
        <v>153041.9</v>
      </c>
    </row>
    <row r="320" spans="1:16" ht="15" customHeight="1">
      <c r="A320" s="7" t="s">
        <v>45</v>
      </c>
      <c r="B320" s="60">
        <v>52.6</v>
      </c>
      <c r="C320" s="61">
        <v>25804.3</v>
      </c>
      <c r="D320" s="62">
        <f t="shared" si="85"/>
        <v>25856.899999999998</v>
      </c>
      <c r="E320" s="60">
        <v>49.4</v>
      </c>
      <c r="F320" s="61">
        <v>24261.5</v>
      </c>
      <c r="G320" s="62">
        <f t="shared" si="86"/>
        <v>24310.9</v>
      </c>
      <c r="H320" s="60">
        <v>55.1</v>
      </c>
      <c r="I320" s="61">
        <v>27030.1</v>
      </c>
      <c r="J320" s="62">
        <f t="shared" si="82"/>
        <v>27085.199999999997</v>
      </c>
      <c r="K320" s="60">
        <v>59.2</v>
      </c>
      <c r="L320" s="61">
        <v>29025</v>
      </c>
      <c r="M320" s="62">
        <f t="shared" si="83"/>
        <v>29084.2</v>
      </c>
      <c r="N320" s="60">
        <f t="shared" si="87"/>
        <v>216.3</v>
      </c>
      <c r="O320" s="61">
        <f t="shared" si="87"/>
        <v>106120.9</v>
      </c>
      <c r="P320" s="62">
        <f t="shared" si="84"/>
        <v>106337.2</v>
      </c>
    </row>
    <row r="321" spans="1:16" ht="15" customHeight="1">
      <c r="A321" s="7" t="s">
        <v>46</v>
      </c>
      <c r="B321" s="60">
        <v>375.3</v>
      </c>
      <c r="C321" s="61">
        <v>11234.3</v>
      </c>
      <c r="D321" s="62">
        <f t="shared" si="85"/>
        <v>11609.599999999999</v>
      </c>
      <c r="E321" s="60">
        <v>331.9</v>
      </c>
      <c r="F321" s="61">
        <v>9935.8</v>
      </c>
      <c r="G321" s="62">
        <f t="shared" si="86"/>
        <v>10267.699999999999</v>
      </c>
      <c r="H321" s="60">
        <v>338.4</v>
      </c>
      <c r="I321" s="61">
        <v>10130.3</v>
      </c>
      <c r="J321" s="62">
        <f t="shared" si="82"/>
        <v>10468.699999999999</v>
      </c>
      <c r="K321" s="60">
        <v>464.1</v>
      </c>
      <c r="L321" s="61">
        <v>13894.6</v>
      </c>
      <c r="M321" s="62">
        <f t="shared" si="83"/>
        <v>14358.7</v>
      </c>
      <c r="N321" s="60">
        <f t="shared" si="87"/>
        <v>1509.6999999999998</v>
      </c>
      <c r="O321" s="61">
        <f t="shared" si="87"/>
        <v>45195</v>
      </c>
      <c r="P321" s="62">
        <f t="shared" si="84"/>
        <v>46704.7</v>
      </c>
    </row>
    <row r="322" spans="1:16" ht="15" customHeight="1" thickBot="1">
      <c r="A322" s="7" t="s">
        <v>30</v>
      </c>
      <c r="B322" s="60">
        <f>34469.5-403</f>
        <v>34066.5</v>
      </c>
      <c r="C322" s="61"/>
      <c r="D322" s="62">
        <f t="shared" si="85"/>
        <v>34066.5</v>
      </c>
      <c r="E322" s="60">
        <v>36466.8</v>
      </c>
      <c r="F322" s="61"/>
      <c r="G322" s="62">
        <f t="shared" si="86"/>
        <v>36466.8</v>
      </c>
      <c r="H322" s="60">
        <v>37048.3</v>
      </c>
      <c r="I322" s="61"/>
      <c r="J322" s="62">
        <f t="shared" si="82"/>
        <v>37048.3</v>
      </c>
      <c r="K322" s="60">
        <v>42939</v>
      </c>
      <c r="L322" s="61"/>
      <c r="M322" s="62">
        <f t="shared" si="83"/>
        <v>42939</v>
      </c>
      <c r="N322" s="60">
        <f t="shared" si="87"/>
        <v>150520.6</v>
      </c>
      <c r="O322" s="61">
        <f t="shared" si="87"/>
        <v>0</v>
      </c>
      <c r="P322" s="62">
        <f t="shared" si="84"/>
        <v>150520.6</v>
      </c>
    </row>
    <row r="323" spans="1:16" ht="15" customHeight="1" thickBot="1">
      <c r="A323" s="31" t="s">
        <v>31</v>
      </c>
      <c r="B323" s="54">
        <f>B324+B325+B326</f>
        <v>572.4</v>
      </c>
      <c r="C323" s="55">
        <f>C324+C325+C326</f>
        <v>20171.100000000002</v>
      </c>
      <c r="D323" s="56">
        <f t="shared" si="85"/>
        <v>20743.500000000004</v>
      </c>
      <c r="E323" s="55">
        <v>542.4</v>
      </c>
      <c r="F323" s="55">
        <v>19062.4</v>
      </c>
      <c r="G323" s="56">
        <f t="shared" si="86"/>
        <v>19604.800000000003</v>
      </c>
      <c r="H323" s="55">
        <v>517.6</v>
      </c>
      <c r="I323" s="55">
        <v>18956</v>
      </c>
      <c r="J323" s="56">
        <f t="shared" si="82"/>
        <v>19473.6</v>
      </c>
      <c r="K323" s="55">
        <f>K324+K325+K326</f>
        <v>526.2</v>
      </c>
      <c r="L323" s="55">
        <f>L324+L325+L326</f>
        <v>19082.8</v>
      </c>
      <c r="M323" s="56">
        <f t="shared" si="83"/>
        <v>19609</v>
      </c>
      <c r="N323" s="57">
        <f>N324+N325+N326</f>
        <v>2158.6</v>
      </c>
      <c r="O323" s="58">
        <f>O324+O325+O326</f>
        <v>77272.3</v>
      </c>
      <c r="P323" s="59">
        <f t="shared" si="84"/>
        <v>79430.90000000001</v>
      </c>
    </row>
    <row r="324" spans="1:16" ht="15" customHeight="1">
      <c r="A324" s="7" t="s">
        <v>76</v>
      </c>
      <c r="B324" s="60"/>
      <c r="C324" s="61">
        <v>7468.7</v>
      </c>
      <c r="D324" s="62">
        <f t="shared" si="85"/>
        <v>7468.7</v>
      </c>
      <c r="E324" s="60"/>
      <c r="F324" s="61">
        <v>7122.5</v>
      </c>
      <c r="G324" s="62">
        <f t="shared" si="86"/>
        <v>7122.5</v>
      </c>
      <c r="H324" s="60"/>
      <c r="I324" s="61">
        <v>7437.1</v>
      </c>
      <c r="J324" s="62">
        <f t="shared" si="82"/>
        <v>7437.1</v>
      </c>
      <c r="K324" s="60"/>
      <c r="L324" s="61">
        <v>7344.4</v>
      </c>
      <c r="M324" s="62">
        <f t="shared" si="83"/>
        <v>7344.4</v>
      </c>
      <c r="N324" s="60">
        <f t="shared" si="87"/>
        <v>0</v>
      </c>
      <c r="O324" s="61">
        <f t="shared" si="87"/>
        <v>29372.700000000004</v>
      </c>
      <c r="P324" s="62">
        <f t="shared" si="84"/>
        <v>29372.700000000004</v>
      </c>
    </row>
    <row r="325" spans="1:16" s="3" customFormat="1" ht="15" customHeight="1">
      <c r="A325" s="7" t="s">
        <v>77</v>
      </c>
      <c r="B325" s="60">
        <v>501.7</v>
      </c>
      <c r="C325" s="61">
        <v>9265</v>
      </c>
      <c r="D325" s="62">
        <f t="shared" si="85"/>
        <v>9766.7</v>
      </c>
      <c r="E325" s="60">
        <v>478.7</v>
      </c>
      <c r="F325" s="61">
        <v>8840.4</v>
      </c>
      <c r="G325" s="62">
        <f t="shared" si="86"/>
        <v>9319.1</v>
      </c>
      <c r="H325" s="60">
        <v>452.7</v>
      </c>
      <c r="I325" s="61">
        <v>8361</v>
      </c>
      <c r="J325" s="62">
        <f t="shared" si="82"/>
        <v>8813.7</v>
      </c>
      <c r="K325" s="60">
        <v>459.3</v>
      </c>
      <c r="L325" s="61">
        <v>8483.6</v>
      </c>
      <c r="M325" s="62">
        <f t="shared" si="83"/>
        <v>8942.9</v>
      </c>
      <c r="N325" s="60">
        <f t="shared" si="87"/>
        <v>1892.3999999999999</v>
      </c>
      <c r="O325" s="61">
        <f t="shared" si="87"/>
        <v>34950</v>
      </c>
      <c r="P325" s="62">
        <f t="shared" si="84"/>
        <v>36842.4</v>
      </c>
    </row>
    <row r="326" spans="1:16" ht="15" customHeight="1" thickBot="1">
      <c r="A326" s="7" t="s">
        <v>78</v>
      </c>
      <c r="B326" s="60">
        <v>70.7</v>
      </c>
      <c r="C326" s="61">
        <v>3437.4</v>
      </c>
      <c r="D326" s="62">
        <f t="shared" si="85"/>
        <v>3508.1</v>
      </c>
      <c r="E326" s="60">
        <v>63.7</v>
      </c>
      <c r="F326" s="61">
        <v>3099.5</v>
      </c>
      <c r="G326" s="62">
        <f t="shared" si="86"/>
        <v>3163.2</v>
      </c>
      <c r="H326" s="60">
        <v>64.9</v>
      </c>
      <c r="I326" s="61">
        <v>3157.9</v>
      </c>
      <c r="J326" s="62">
        <f t="shared" si="82"/>
        <v>3222.8</v>
      </c>
      <c r="K326" s="60">
        <v>66.9</v>
      </c>
      <c r="L326" s="61">
        <v>3254.8</v>
      </c>
      <c r="M326" s="62">
        <f t="shared" si="83"/>
        <v>3321.7000000000003</v>
      </c>
      <c r="N326" s="60">
        <f t="shared" si="87"/>
        <v>266.20000000000005</v>
      </c>
      <c r="O326" s="61">
        <f t="shared" si="87"/>
        <v>12949.599999999999</v>
      </c>
      <c r="P326" s="62">
        <f t="shared" si="84"/>
        <v>13215.8</v>
      </c>
    </row>
    <row r="327" spans="1:16" s="4" customFormat="1" ht="15" customHeight="1" thickBot="1">
      <c r="A327" s="39" t="s">
        <v>79</v>
      </c>
      <c r="B327" s="43">
        <f>B300+B301+B305+B308+B309+B310+B311+B312+B313+B314+B315+B316+B317+B318+B319+B322+B323</f>
        <v>148976.74</v>
      </c>
      <c r="C327" s="44">
        <f>C300+C301+C305+C308+C309+C310+C311+C312+C313+C314+C315+C316+C317+C318+C319+C322+C323</f>
        <v>288723.2439852564</v>
      </c>
      <c r="D327" s="44">
        <f t="shared" si="85"/>
        <v>437699.9839852564</v>
      </c>
      <c r="E327" s="44">
        <f>E300+E301+E305+E308+E309+E310+E311+E312+E313+E314+E315+E316+E317+E318+E319+E322+E323</f>
        <v>152964.6</v>
      </c>
      <c r="F327" s="44">
        <f>F300+F301+F305+F308+F309+F310+F311+F312+F313+F314+F315+F316+F317+F318+F319+F322+F323</f>
        <v>279229.3974459763</v>
      </c>
      <c r="G327" s="44">
        <f t="shared" si="86"/>
        <v>432193.99744597636</v>
      </c>
      <c r="H327" s="44">
        <f>H300+H301+H305+H308+H309+H310+H311+H312+H313+H314+H315+H316+H317+H318+H319+H322+H323</f>
        <v>150648.19999999998</v>
      </c>
      <c r="I327" s="44">
        <f>I300+I301+I305+I308+I309+I310+I311+I312+I313+I314+I315+I316+I317+I318+I319+I322+I323</f>
        <v>261787.09999999998</v>
      </c>
      <c r="J327" s="44">
        <f t="shared" si="82"/>
        <v>412435.29999999993</v>
      </c>
      <c r="K327" s="44">
        <f>K300+K301+K305+K308+K309+K310+K311+K312+K313+K314+K315+K316+K317+K318+K319+K322+K323</f>
        <v>156382.70000000004</v>
      </c>
      <c r="L327" s="44">
        <f>L300+L301+L305+L308+L309+L310+L311+L312+L313+L314+L315+L316+L317+L318+L319+L322+L323</f>
        <v>274434.023066818</v>
      </c>
      <c r="M327" s="44">
        <f t="shared" si="83"/>
        <v>430816.7230668181</v>
      </c>
      <c r="N327" s="44">
        <f>N300+N301+N305+N308+N309+N310+N311+N312+N313+N314+N315+N316+N317+N318+N319+N322+N323</f>
        <v>608972.24</v>
      </c>
      <c r="O327" s="45">
        <f>O300+O301+O305+O308+O309+O310+O311+O312+O313+O314+O315+O316+O317+O318+O319+O322+O323</f>
        <v>1104173.8644980507</v>
      </c>
      <c r="P327" s="46">
        <f t="shared" si="84"/>
        <v>1713146.1044980506</v>
      </c>
    </row>
    <row r="328" spans="1:16" ht="78" customHeight="1">
      <c r="A328" s="91" t="s">
        <v>109</v>
      </c>
      <c r="B328" s="91"/>
      <c r="C328" s="91"/>
      <c r="D328" s="91"/>
      <c r="E328" s="91"/>
      <c r="F328" s="91"/>
      <c r="G328" s="91"/>
      <c r="H328" s="91"/>
      <c r="I328" s="91"/>
      <c r="J328" s="91"/>
      <c r="K328" s="91"/>
      <c r="L328" s="91"/>
      <c r="M328" s="91"/>
      <c r="N328" s="91"/>
      <c r="O328" s="91"/>
      <c r="P328" s="91"/>
    </row>
    <row r="329" spans="1:16" ht="49.5" customHeight="1" thickBot="1">
      <c r="A329" s="81" t="s">
        <v>86</v>
      </c>
      <c r="B329" s="90"/>
      <c r="C329" s="90"/>
      <c r="D329" s="90"/>
      <c r="E329" s="90"/>
      <c r="F329" s="90"/>
      <c r="G329" s="90"/>
      <c r="H329" s="90"/>
      <c r="I329" s="90"/>
      <c r="J329" s="90"/>
      <c r="K329" s="90"/>
      <c r="L329" s="90"/>
      <c r="M329" s="90"/>
      <c r="N329" s="90"/>
      <c r="O329" s="90"/>
      <c r="P329" s="90"/>
    </row>
    <row r="330" spans="1:16" ht="13.5" customHeight="1" thickBot="1" thickTop="1">
      <c r="A330" s="82" t="s">
        <v>1</v>
      </c>
      <c r="B330" s="84" t="s">
        <v>36</v>
      </c>
      <c r="C330" s="85"/>
      <c r="D330" s="86"/>
      <c r="E330" s="84" t="s">
        <v>37</v>
      </c>
      <c r="F330" s="85"/>
      <c r="G330" s="86"/>
      <c r="H330" s="84" t="s">
        <v>38</v>
      </c>
      <c r="I330" s="85"/>
      <c r="J330" s="86"/>
      <c r="K330" s="84" t="s">
        <v>39</v>
      </c>
      <c r="L330" s="85"/>
      <c r="M330" s="86"/>
      <c r="N330" s="84" t="s">
        <v>70</v>
      </c>
      <c r="O330" s="87"/>
      <c r="P330" s="88"/>
    </row>
    <row r="331" spans="1:16" ht="12.75" thickBot="1">
      <c r="A331" s="83"/>
      <c r="B331" s="13" t="s">
        <v>6</v>
      </c>
      <c r="C331" s="14" t="s">
        <v>7</v>
      </c>
      <c r="D331" s="15" t="s">
        <v>8</v>
      </c>
      <c r="E331" s="13" t="s">
        <v>6</v>
      </c>
      <c r="F331" s="14" t="s">
        <v>7</v>
      </c>
      <c r="G331" s="15" t="s">
        <v>8</v>
      </c>
      <c r="H331" s="13" t="s">
        <v>6</v>
      </c>
      <c r="I331" s="14" t="s">
        <v>7</v>
      </c>
      <c r="J331" s="15" t="s">
        <v>8</v>
      </c>
      <c r="K331" s="13" t="s">
        <v>6</v>
      </c>
      <c r="L331" s="14" t="s">
        <v>7</v>
      </c>
      <c r="M331" s="15" t="s">
        <v>8</v>
      </c>
      <c r="N331" s="36" t="s">
        <v>6</v>
      </c>
      <c r="O331" s="38" t="s">
        <v>7</v>
      </c>
      <c r="P331" s="49" t="s">
        <v>8</v>
      </c>
    </row>
    <row r="332" spans="1:31" ht="15" customHeight="1" thickBot="1" thickTop="1">
      <c r="A332" s="6" t="s">
        <v>9</v>
      </c>
      <c r="B332" s="51">
        <v>45.9</v>
      </c>
      <c r="C332" s="52">
        <v>66145.9</v>
      </c>
      <c r="D332" s="53">
        <f>B332+C332</f>
        <v>66191.79999999999</v>
      </c>
      <c r="E332" s="51">
        <v>33.2</v>
      </c>
      <c r="F332" s="52">
        <v>47902.7</v>
      </c>
      <c r="G332" s="53">
        <f>E332+F332</f>
        <v>47935.899999999994</v>
      </c>
      <c r="H332" s="51">
        <v>33.7</v>
      </c>
      <c r="I332" s="52">
        <v>48563.1</v>
      </c>
      <c r="J332" s="53">
        <f aca="true" t="shared" si="88" ref="J332:J359">H332+I332</f>
        <v>48596.799999999996</v>
      </c>
      <c r="K332" s="51">
        <v>32.6</v>
      </c>
      <c r="L332" s="52">
        <v>46990.9</v>
      </c>
      <c r="M332" s="53">
        <f aca="true" t="shared" si="89" ref="M332:M359">K332+L332</f>
        <v>47023.5</v>
      </c>
      <c r="N332" s="51">
        <f>B332+E332+H332+K332</f>
        <v>145.4</v>
      </c>
      <c r="O332" s="52">
        <f>C332+F332+I332+L332</f>
        <v>209602.59999999998</v>
      </c>
      <c r="P332" s="53">
        <f aca="true" t="shared" si="90" ref="P332:P359">N332+O332</f>
        <v>209747.99999999997</v>
      </c>
      <c r="Q332" s="5"/>
      <c r="R332" s="5"/>
      <c r="S332" s="5"/>
      <c r="T332" s="5"/>
      <c r="U332" s="5"/>
      <c r="V332" s="5"/>
      <c r="W332" s="5"/>
      <c r="X332" s="5"/>
      <c r="Y332" s="5"/>
      <c r="Z332" s="5"/>
      <c r="AA332" s="5"/>
      <c r="AB332" s="5"/>
      <c r="AC332" s="5"/>
      <c r="AD332" s="5"/>
      <c r="AE332" s="5"/>
    </row>
    <row r="333" spans="1:31" ht="15" customHeight="1" thickBot="1">
      <c r="A333" s="31" t="s">
        <v>10</v>
      </c>
      <c r="B333" s="54">
        <f>B334+B335+B336</f>
        <v>58921.6</v>
      </c>
      <c r="C333" s="55">
        <f>C334+C335+C336</f>
        <v>16977.399999999998</v>
      </c>
      <c r="D333" s="56">
        <f>B333+C333</f>
        <v>75899</v>
      </c>
      <c r="E333" s="55">
        <f>E334+E335+E336</f>
        <v>59547</v>
      </c>
      <c r="F333" s="55">
        <f>F334+F335+F336</f>
        <v>17544.2</v>
      </c>
      <c r="G333" s="56">
        <f aca="true" t="shared" si="91" ref="G333:G359">E333+F333</f>
        <v>77091.2</v>
      </c>
      <c r="H333" s="55">
        <f>H334+H335+H336</f>
        <v>61422.7</v>
      </c>
      <c r="I333" s="55">
        <f>I334+I335+I336</f>
        <v>17548.7</v>
      </c>
      <c r="J333" s="56">
        <f t="shared" si="88"/>
        <v>78971.4</v>
      </c>
      <c r="K333" s="55">
        <f>K334+K335+K336</f>
        <v>59474.799999999996</v>
      </c>
      <c r="L333" s="55">
        <f>L334+L335+L336</f>
        <v>17637.8</v>
      </c>
      <c r="M333" s="56">
        <f t="shared" si="89"/>
        <v>77112.59999999999</v>
      </c>
      <c r="N333" s="57">
        <f>N334+N335+N336</f>
        <v>239366.1</v>
      </c>
      <c r="O333" s="58">
        <f>O334+O335+O336</f>
        <v>69708.1</v>
      </c>
      <c r="P333" s="59">
        <f t="shared" si="90"/>
        <v>309074.2</v>
      </c>
      <c r="Q333" s="5"/>
      <c r="R333" s="5"/>
      <c r="S333" s="5"/>
      <c r="T333" s="5"/>
      <c r="U333" s="5"/>
      <c r="V333" s="5"/>
      <c r="W333" s="5"/>
      <c r="X333" s="5"/>
      <c r="Y333" s="5"/>
      <c r="Z333" s="5"/>
      <c r="AA333" s="5"/>
      <c r="AB333" s="5"/>
      <c r="AC333" s="5"/>
      <c r="AD333" s="5"/>
      <c r="AE333" s="5"/>
    </row>
    <row r="334" spans="1:31" ht="15" customHeight="1">
      <c r="A334" s="7" t="s">
        <v>73</v>
      </c>
      <c r="B334" s="60">
        <v>25675.8</v>
      </c>
      <c r="C334" s="61">
        <v>4589.2</v>
      </c>
      <c r="D334" s="62">
        <f aca="true" t="shared" si="92" ref="D334:D359">B334+C334</f>
        <v>30265</v>
      </c>
      <c r="E334" s="60">
        <v>26191.7</v>
      </c>
      <c r="F334" s="61">
        <v>4681.3</v>
      </c>
      <c r="G334" s="62">
        <f t="shared" si="91"/>
        <v>30873</v>
      </c>
      <c r="H334" s="60">
        <v>27730.6</v>
      </c>
      <c r="I334" s="61">
        <v>4956.4</v>
      </c>
      <c r="J334" s="62">
        <f t="shared" si="88"/>
        <v>32687</v>
      </c>
      <c r="K334" s="60">
        <v>26234.1</v>
      </c>
      <c r="L334" s="61">
        <v>4688.9</v>
      </c>
      <c r="M334" s="62">
        <f t="shared" si="89"/>
        <v>30923</v>
      </c>
      <c r="N334" s="60">
        <f aca="true" t="shared" si="93" ref="N334:O358">B334+E334+H334+K334</f>
        <v>105832.20000000001</v>
      </c>
      <c r="O334" s="61">
        <f t="shared" si="93"/>
        <v>18915.8</v>
      </c>
      <c r="P334" s="62">
        <f t="shared" si="90"/>
        <v>124748.00000000001</v>
      </c>
      <c r="Q334" s="5"/>
      <c r="R334" s="5"/>
      <c r="S334" s="5"/>
      <c r="T334" s="5"/>
      <c r="U334" s="5"/>
      <c r="V334" s="5"/>
      <c r="W334" s="5"/>
      <c r="X334" s="5"/>
      <c r="Y334" s="5"/>
      <c r="Z334" s="5"/>
      <c r="AA334" s="5"/>
      <c r="AB334" s="5"/>
      <c r="AC334" s="5"/>
      <c r="AD334" s="5"/>
      <c r="AE334" s="5"/>
    </row>
    <row r="335" spans="1:31" ht="15" customHeight="1">
      <c r="A335" s="7" t="s">
        <v>40</v>
      </c>
      <c r="B335" s="60">
        <v>32932.7</v>
      </c>
      <c r="C335" s="61">
        <v>6751.9</v>
      </c>
      <c r="D335" s="62">
        <f t="shared" si="92"/>
        <v>39684.6</v>
      </c>
      <c r="E335" s="60">
        <v>33016.8</v>
      </c>
      <c r="F335" s="61">
        <v>6769.1</v>
      </c>
      <c r="G335" s="62">
        <f t="shared" si="91"/>
        <v>39785.9</v>
      </c>
      <c r="H335" s="60">
        <v>33372.7</v>
      </c>
      <c r="I335" s="61">
        <v>6842.1</v>
      </c>
      <c r="J335" s="62">
        <f t="shared" si="88"/>
        <v>40214.799999999996</v>
      </c>
      <c r="K335" s="60">
        <v>32907.1</v>
      </c>
      <c r="L335" s="61">
        <v>6746.6</v>
      </c>
      <c r="M335" s="62">
        <f t="shared" si="89"/>
        <v>39653.7</v>
      </c>
      <c r="N335" s="60">
        <f t="shared" si="93"/>
        <v>132229.3</v>
      </c>
      <c r="O335" s="61">
        <f t="shared" si="93"/>
        <v>27109.699999999997</v>
      </c>
      <c r="P335" s="62">
        <f t="shared" si="90"/>
        <v>159339</v>
      </c>
      <c r="Q335" s="5"/>
      <c r="R335" s="5"/>
      <c r="S335" s="5"/>
      <c r="T335" s="5"/>
      <c r="U335" s="5"/>
      <c r="V335" s="5"/>
      <c r="W335" s="5"/>
      <c r="X335" s="5"/>
      <c r="Y335" s="5"/>
      <c r="Z335" s="5"/>
      <c r="AA335" s="5"/>
      <c r="AB335" s="5"/>
      <c r="AC335" s="5"/>
      <c r="AD335" s="5"/>
      <c r="AE335" s="5"/>
    </row>
    <row r="336" spans="1:31" ht="15" customHeight="1" thickBot="1">
      <c r="A336" s="7" t="s">
        <v>13</v>
      </c>
      <c r="B336" s="60">
        <v>313.1</v>
      </c>
      <c r="C336" s="61">
        <v>5636.3</v>
      </c>
      <c r="D336" s="62">
        <f t="shared" si="92"/>
        <v>5949.400000000001</v>
      </c>
      <c r="E336" s="60">
        <v>338.5</v>
      </c>
      <c r="F336" s="61">
        <v>6093.8</v>
      </c>
      <c r="G336" s="62">
        <f t="shared" si="91"/>
        <v>6432.3</v>
      </c>
      <c r="H336" s="60">
        <v>319.4</v>
      </c>
      <c r="I336" s="61">
        <v>5750.2</v>
      </c>
      <c r="J336" s="62">
        <f t="shared" si="88"/>
        <v>6069.599999999999</v>
      </c>
      <c r="K336" s="60">
        <v>333.6</v>
      </c>
      <c r="L336" s="61">
        <v>6202.3</v>
      </c>
      <c r="M336" s="62">
        <f t="shared" si="89"/>
        <v>6535.900000000001</v>
      </c>
      <c r="N336" s="60">
        <f t="shared" si="93"/>
        <v>1304.6</v>
      </c>
      <c r="O336" s="61">
        <f t="shared" si="93"/>
        <v>23682.6</v>
      </c>
      <c r="P336" s="62">
        <f t="shared" si="90"/>
        <v>24987.199999999997</v>
      </c>
      <c r="Q336" s="5"/>
      <c r="R336" s="5"/>
      <c r="S336" s="5"/>
      <c r="T336" s="5"/>
      <c r="U336" s="5"/>
      <c r="V336" s="5"/>
      <c r="W336" s="5"/>
      <c r="X336" s="5"/>
      <c r="Y336" s="5"/>
      <c r="Z336" s="5"/>
      <c r="AA336" s="5"/>
      <c r="AB336" s="5"/>
      <c r="AC336" s="5"/>
      <c r="AD336" s="5"/>
      <c r="AE336" s="5"/>
    </row>
    <row r="337" spans="1:31" ht="15" customHeight="1" thickBot="1">
      <c r="A337" s="31" t="s">
        <v>14</v>
      </c>
      <c r="B337" s="54">
        <f>B338+B339</f>
        <v>25124.8</v>
      </c>
      <c r="C337" s="55">
        <f>C338+C339</f>
        <v>51756.299999999996</v>
      </c>
      <c r="D337" s="56">
        <f t="shared" si="92"/>
        <v>76881.09999999999</v>
      </c>
      <c r="E337" s="55">
        <f>E338+E339</f>
        <v>27350.300000000003</v>
      </c>
      <c r="F337" s="55">
        <f>F338+F339</f>
        <v>52343.4</v>
      </c>
      <c r="G337" s="56">
        <f t="shared" si="91"/>
        <v>79693.70000000001</v>
      </c>
      <c r="H337" s="55">
        <f>H338+H339</f>
        <v>23426.3</v>
      </c>
      <c r="I337" s="55">
        <f>I338+I339</f>
        <v>50809.700000000004</v>
      </c>
      <c r="J337" s="56">
        <f t="shared" si="88"/>
        <v>74236</v>
      </c>
      <c r="K337" s="55">
        <f>K338+K339</f>
        <v>25079.600000000002</v>
      </c>
      <c r="L337" s="55">
        <f>L338+L339</f>
        <v>53091.799999999996</v>
      </c>
      <c r="M337" s="56">
        <f t="shared" si="89"/>
        <v>78171.4</v>
      </c>
      <c r="N337" s="57">
        <f>N338+N339</f>
        <v>100981</v>
      </c>
      <c r="O337" s="58">
        <f>O338+O339</f>
        <v>208001.2</v>
      </c>
      <c r="P337" s="59">
        <f t="shared" si="90"/>
        <v>308982.2</v>
      </c>
      <c r="Q337" s="5"/>
      <c r="R337" s="5"/>
      <c r="S337" s="5"/>
      <c r="T337" s="5"/>
      <c r="U337" s="5"/>
      <c r="V337" s="5"/>
      <c r="W337" s="5"/>
      <c r="X337" s="5"/>
      <c r="Y337" s="5"/>
      <c r="Z337" s="5"/>
      <c r="AA337" s="5"/>
      <c r="AB337" s="5"/>
      <c r="AC337" s="5"/>
      <c r="AD337" s="5"/>
      <c r="AE337" s="5"/>
    </row>
    <row r="338" spans="1:31" ht="15" customHeight="1">
      <c r="A338" s="7" t="s">
        <v>15</v>
      </c>
      <c r="B338" s="60">
        <v>19568.8</v>
      </c>
      <c r="C338" s="61">
        <v>1042.2</v>
      </c>
      <c r="D338" s="62">
        <f t="shared" si="92"/>
        <v>20611</v>
      </c>
      <c r="E338" s="60">
        <v>21729.9</v>
      </c>
      <c r="F338" s="61">
        <v>1157.3</v>
      </c>
      <c r="G338" s="62">
        <f t="shared" si="91"/>
        <v>22887.2</v>
      </c>
      <c r="H338" s="60">
        <v>17975.6</v>
      </c>
      <c r="I338" s="61">
        <v>957.4</v>
      </c>
      <c r="J338" s="62">
        <f t="shared" si="88"/>
        <v>18933</v>
      </c>
      <c r="K338" s="60">
        <v>19331.4</v>
      </c>
      <c r="L338" s="61">
        <v>1029.6</v>
      </c>
      <c r="M338" s="62">
        <f t="shared" si="89"/>
        <v>20361</v>
      </c>
      <c r="N338" s="60">
        <f t="shared" si="93"/>
        <v>78605.7</v>
      </c>
      <c r="O338" s="61">
        <f t="shared" si="93"/>
        <v>4186.5</v>
      </c>
      <c r="P338" s="62">
        <f t="shared" si="90"/>
        <v>82792.2</v>
      </c>
      <c r="Q338" s="5"/>
      <c r="R338" s="5"/>
      <c r="S338" s="5"/>
      <c r="T338" s="5"/>
      <c r="U338" s="5"/>
      <c r="V338" s="5"/>
      <c r="W338" s="5"/>
      <c r="X338" s="5"/>
      <c r="Y338" s="5"/>
      <c r="Z338" s="5"/>
      <c r="AA338" s="5"/>
      <c r="AB338" s="5"/>
      <c r="AC338" s="5"/>
      <c r="AD338" s="5"/>
      <c r="AE338" s="5"/>
    </row>
    <row r="339" spans="1:31" ht="15" customHeight="1">
      <c r="A339" s="7" t="s">
        <v>16</v>
      </c>
      <c r="B339" s="60">
        <v>5556</v>
      </c>
      <c r="C339" s="61">
        <v>50714.1</v>
      </c>
      <c r="D339" s="62">
        <f t="shared" si="92"/>
        <v>56270.1</v>
      </c>
      <c r="E339" s="60">
        <v>5620.4</v>
      </c>
      <c r="F339" s="61">
        <v>51186.1</v>
      </c>
      <c r="G339" s="62">
        <f t="shared" si="91"/>
        <v>56806.5</v>
      </c>
      <c r="H339" s="60">
        <v>5450.7</v>
      </c>
      <c r="I339" s="61">
        <v>49852.3</v>
      </c>
      <c r="J339" s="62">
        <f t="shared" si="88"/>
        <v>55303</v>
      </c>
      <c r="K339" s="60">
        <v>5748.2</v>
      </c>
      <c r="L339" s="61">
        <v>52062.2</v>
      </c>
      <c r="M339" s="62">
        <f t="shared" si="89"/>
        <v>57810.399999999994</v>
      </c>
      <c r="N339" s="60">
        <f t="shared" si="93"/>
        <v>22375.3</v>
      </c>
      <c r="O339" s="61">
        <f t="shared" si="93"/>
        <v>203814.7</v>
      </c>
      <c r="P339" s="62">
        <f t="shared" si="90"/>
        <v>226190</v>
      </c>
      <c r="Q339" s="5"/>
      <c r="R339" s="5"/>
      <c r="S339" s="5"/>
      <c r="T339" s="5"/>
      <c r="U339" s="5"/>
      <c r="V339" s="5"/>
      <c r="W339" s="5"/>
      <c r="X339" s="5"/>
      <c r="Y339" s="5"/>
      <c r="Z339" s="5"/>
      <c r="AA339" s="5"/>
      <c r="AB339" s="5"/>
      <c r="AC339" s="5"/>
      <c r="AD339" s="5"/>
      <c r="AE339" s="5"/>
    </row>
    <row r="340" spans="1:31" ht="15" customHeight="1">
      <c r="A340" s="7" t="s">
        <v>17</v>
      </c>
      <c r="B340" s="60">
        <v>6644.4</v>
      </c>
      <c r="C340" s="61">
        <v>1077.2</v>
      </c>
      <c r="D340" s="62">
        <f t="shared" si="92"/>
        <v>7721.599999999999</v>
      </c>
      <c r="E340" s="60">
        <v>5933.3</v>
      </c>
      <c r="F340" s="61">
        <v>993</v>
      </c>
      <c r="G340" s="62">
        <f t="shared" si="91"/>
        <v>6926.3</v>
      </c>
      <c r="H340" s="60">
        <v>6624.2</v>
      </c>
      <c r="I340" s="61">
        <v>1090.3</v>
      </c>
      <c r="J340" s="62">
        <f t="shared" si="88"/>
        <v>7714.5</v>
      </c>
      <c r="K340" s="60">
        <v>6706.4</v>
      </c>
      <c r="L340" s="61">
        <v>1103.8</v>
      </c>
      <c r="M340" s="62">
        <f t="shared" si="89"/>
        <v>7810.2</v>
      </c>
      <c r="N340" s="60">
        <f t="shared" si="93"/>
        <v>25908.300000000003</v>
      </c>
      <c r="O340" s="61">
        <f t="shared" si="93"/>
        <v>4264.3</v>
      </c>
      <c r="P340" s="62">
        <f t="shared" si="90"/>
        <v>30172.600000000002</v>
      </c>
      <c r="Q340" s="5"/>
      <c r="R340" s="5"/>
      <c r="S340" s="5"/>
      <c r="T340" s="5"/>
      <c r="U340" s="5"/>
      <c r="V340" s="5"/>
      <c r="W340" s="5"/>
      <c r="X340" s="5"/>
      <c r="Y340" s="5"/>
      <c r="Z340" s="5"/>
      <c r="AA340" s="5"/>
      <c r="AB340" s="5"/>
      <c r="AC340" s="5"/>
      <c r="AD340" s="5"/>
      <c r="AE340" s="5"/>
    </row>
    <row r="341" spans="1:31" ht="15" customHeight="1">
      <c r="A341" s="7" t="s">
        <v>74</v>
      </c>
      <c r="B341" s="60">
        <v>2556.1</v>
      </c>
      <c r="C341" s="61">
        <v>301.8</v>
      </c>
      <c r="D341" s="62">
        <f t="shared" si="92"/>
        <v>2857.9</v>
      </c>
      <c r="E341" s="60">
        <v>2682.1</v>
      </c>
      <c r="F341" s="61">
        <v>316.7</v>
      </c>
      <c r="G341" s="62">
        <f t="shared" si="91"/>
        <v>2998.7999999999997</v>
      </c>
      <c r="H341" s="60">
        <v>2508.7</v>
      </c>
      <c r="I341" s="61">
        <v>296.2</v>
      </c>
      <c r="J341" s="62">
        <f t="shared" si="88"/>
        <v>2804.8999999999996</v>
      </c>
      <c r="K341" s="60">
        <v>2496.8</v>
      </c>
      <c r="L341" s="61">
        <v>294.5</v>
      </c>
      <c r="M341" s="62">
        <f t="shared" si="89"/>
        <v>2791.3</v>
      </c>
      <c r="N341" s="60">
        <f t="shared" si="93"/>
        <v>10243.7</v>
      </c>
      <c r="O341" s="61">
        <f t="shared" si="93"/>
        <v>1209.2</v>
      </c>
      <c r="P341" s="62">
        <f t="shared" si="90"/>
        <v>11452.900000000001</v>
      </c>
      <c r="Q341" s="5"/>
      <c r="R341" s="5"/>
      <c r="S341" s="5"/>
      <c r="T341" s="5"/>
      <c r="U341" s="5"/>
      <c r="V341" s="5"/>
      <c r="W341" s="5"/>
      <c r="X341" s="5"/>
      <c r="Y341" s="5"/>
      <c r="Z341" s="5"/>
      <c r="AA341" s="5"/>
      <c r="AB341" s="5"/>
      <c r="AC341" s="5"/>
      <c r="AD341" s="5"/>
      <c r="AE341" s="5"/>
    </row>
    <row r="342" spans="1:31" ht="15" customHeight="1">
      <c r="A342" s="7" t="s">
        <v>19</v>
      </c>
      <c r="B342" s="60">
        <v>1741.2</v>
      </c>
      <c r="C342" s="61">
        <v>16366.4</v>
      </c>
      <c r="D342" s="62">
        <f t="shared" si="92"/>
        <v>18107.6</v>
      </c>
      <c r="E342" s="60">
        <v>2110.9</v>
      </c>
      <c r="F342" s="61">
        <v>19840.8</v>
      </c>
      <c r="G342" s="62">
        <f t="shared" si="91"/>
        <v>21951.7</v>
      </c>
      <c r="H342" s="60">
        <v>1845.5</v>
      </c>
      <c r="I342" s="61">
        <v>17346.8</v>
      </c>
      <c r="J342" s="62">
        <f t="shared" si="88"/>
        <v>19192.3</v>
      </c>
      <c r="K342" s="60">
        <v>2233.1</v>
      </c>
      <c r="L342" s="61">
        <v>20990.2</v>
      </c>
      <c r="M342" s="62">
        <f t="shared" si="89"/>
        <v>23223.3</v>
      </c>
      <c r="N342" s="60">
        <f t="shared" si="93"/>
        <v>7930.700000000001</v>
      </c>
      <c r="O342" s="61">
        <f t="shared" si="93"/>
        <v>74544.2</v>
      </c>
      <c r="P342" s="62">
        <f t="shared" si="90"/>
        <v>82474.9</v>
      </c>
      <c r="Q342" s="5"/>
      <c r="R342" s="5"/>
      <c r="S342" s="5"/>
      <c r="T342" s="5"/>
      <c r="U342" s="5"/>
      <c r="V342" s="5"/>
      <c r="W342" s="5"/>
      <c r="X342" s="5"/>
      <c r="Y342" s="5"/>
      <c r="Z342" s="5"/>
      <c r="AA342" s="5"/>
      <c r="AB342" s="5"/>
      <c r="AC342" s="5"/>
      <c r="AD342" s="5"/>
      <c r="AE342" s="5"/>
    </row>
    <row r="343" spans="1:31" ht="15" customHeight="1">
      <c r="A343" s="7" t="s">
        <v>20</v>
      </c>
      <c r="B343" s="60">
        <v>4002.0208592567</v>
      </c>
      <c r="C343" s="61">
        <v>17338.6</v>
      </c>
      <c r="D343" s="62">
        <f t="shared" si="92"/>
        <v>21340.620859256698</v>
      </c>
      <c r="E343" s="60">
        <v>3508.32714333122</v>
      </c>
      <c r="F343" s="61">
        <v>15199.7</v>
      </c>
      <c r="G343" s="62">
        <f t="shared" si="91"/>
        <v>18708.027143331223</v>
      </c>
      <c r="H343" s="60">
        <v>3080.5</v>
      </c>
      <c r="I343" s="61">
        <v>13346.2</v>
      </c>
      <c r="J343" s="62">
        <f t="shared" si="88"/>
        <v>16426.7</v>
      </c>
      <c r="K343" s="60">
        <v>4103.6</v>
      </c>
      <c r="L343" s="61">
        <v>17778.8</v>
      </c>
      <c r="M343" s="62">
        <f t="shared" si="89"/>
        <v>21882.4</v>
      </c>
      <c r="N343" s="60">
        <f t="shared" si="93"/>
        <v>14694.44800258792</v>
      </c>
      <c r="O343" s="61">
        <f t="shared" si="93"/>
        <v>63663.3</v>
      </c>
      <c r="P343" s="62">
        <f t="shared" si="90"/>
        <v>78357.74800258792</v>
      </c>
      <c r="Q343" s="5"/>
      <c r="R343" s="5"/>
      <c r="S343" s="5"/>
      <c r="T343" s="5"/>
      <c r="U343" s="5"/>
      <c r="V343" s="5"/>
      <c r="W343" s="5"/>
      <c r="X343" s="5"/>
      <c r="Y343" s="5"/>
      <c r="Z343" s="5"/>
      <c r="AA343" s="5"/>
      <c r="AB343" s="5"/>
      <c r="AC343" s="5"/>
      <c r="AD343" s="5"/>
      <c r="AE343" s="5"/>
    </row>
    <row r="344" spans="1:31" ht="15" customHeight="1">
      <c r="A344" s="7" t="s">
        <v>21</v>
      </c>
      <c r="B344" s="60">
        <v>2117.5</v>
      </c>
      <c r="C344" s="61">
        <v>8523.2</v>
      </c>
      <c r="D344" s="62">
        <f t="shared" si="92"/>
        <v>10640.7</v>
      </c>
      <c r="E344" s="60">
        <v>2126.2</v>
      </c>
      <c r="F344" s="61">
        <v>8558.6</v>
      </c>
      <c r="G344" s="62">
        <f t="shared" si="91"/>
        <v>10684.8</v>
      </c>
      <c r="H344" s="60">
        <v>2110.8</v>
      </c>
      <c r="I344" s="61">
        <v>8496.5</v>
      </c>
      <c r="J344" s="62">
        <f t="shared" si="88"/>
        <v>10607.3</v>
      </c>
      <c r="K344" s="60">
        <v>2202.8</v>
      </c>
      <c r="L344" s="61">
        <v>8866.6</v>
      </c>
      <c r="M344" s="62">
        <f t="shared" si="89"/>
        <v>11069.400000000001</v>
      </c>
      <c r="N344" s="60">
        <f t="shared" si="93"/>
        <v>8557.3</v>
      </c>
      <c r="O344" s="61">
        <f t="shared" si="93"/>
        <v>34444.9</v>
      </c>
      <c r="P344" s="62">
        <f t="shared" si="90"/>
        <v>43002.2</v>
      </c>
      <c r="Q344" s="5"/>
      <c r="R344" s="5"/>
      <c r="S344" s="5"/>
      <c r="T344" s="5"/>
      <c r="U344" s="5"/>
      <c r="V344" s="5"/>
      <c r="W344" s="5"/>
      <c r="X344" s="5"/>
      <c r="Y344" s="5"/>
      <c r="Z344" s="5"/>
      <c r="AA344" s="5"/>
      <c r="AB344" s="5"/>
      <c r="AC344" s="5"/>
      <c r="AD344" s="5"/>
      <c r="AE344" s="5"/>
    </row>
    <row r="345" spans="1:31" ht="15" customHeight="1">
      <c r="A345" s="7" t="s">
        <v>58</v>
      </c>
      <c r="B345" s="60">
        <v>108.2</v>
      </c>
      <c r="C345" s="61">
        <v>1369</v>
      </c>
      <c r="D345" s="62">
        <f t="shared" si="92"/>
        <v>1477.2</v>
      </c>
      <c r="E345" s="60">
        <v>94.1</v>
      </c>
      <c r="F345" s="61">
        <v>1190.6</v>
      </c>
      <c r="G345" s="62">
        <f t="shared" si="91"/>
        <v>1284.6999999999998</v>
      </c>
      <c r="H345" s="60">
        <v>104.3</v>
      </c>
      <c r="I345" s="61">
        <v>1319</v>
      </c>
      <c r="J345" s="62">
        <f t="shared" si="88"/>
        <v>1423.3</v>
      </c>
      <c r="K345" s="60">
        <v>106.1</v>
      </c>
      <c r="L345" s="61">
        <v>1342.6</v>
      </c>
      <c r="M345" s="62">
        <f t="shared" si="89"/>
        <v>1448.6999999999998</v>
      </c>
      <c r="N345" s="60">
        <f t="shared" si="93"/>
        <v>412.70000000000005</v>
      </c>
      <c r="O345" s="61">
        <f t="shared" si="93"/>
        <v>5221.2</v>
      </c>
      <c r="P345" s="62">
        <f t="shared" si="90"/>
        <v>5633.9</v>
      </c>
      <c r="Q345" s="5"/>
      <c r="R345" s="5"/>
      <c r="S345" s="5"/>
      <c r="T345" s="5"/>
      <c r="U345" s="5"/>
      <c r="V345" s="5"/>
      <c r="W345" s="5"/>
      <c r="X345" s="5"/>
      <c r="Y345" s="5"/>
      <c r="Z345" s="5"/>
      <c r="AA345" s="5"/>
      <c r="AB345" s="5"/>
      <c r="AC345" s="5"/>
      <c r="AD345" s="5"/>
      <c r="AE345" s="5"/>
    </row>
    <row r="346" spans="1:31" ht="15" customHeight="1">
      <c r="A346" s="7" t="s">
        <v>22</v>
      </c>
      <c r="B346" s="60">
        <v>8021</v>
      </c>
      <c r="C346" s="61"/>
      <c r="D346" s="62">
        <f t="shared" si="92"/>
        <v>8021</v>
      </c>
      <c r="E346" s="60">
        <v>7587</v>
      </c>
      <c r="F346" s="61"/>
      <c r="G346" s="62">
        <f t="shared" si="91"/>
        <v>7587</v>
      </c>
      <c r="H346" s="60">
        <v>7701</v>
      </c>
      <c r="I346" s="61"/>
      <c r="J346" s="62">
        <f t="shared" si="88"/>
        <v>7701</v>
      </c>
      <c r="K346" s="60">
        <v>9086.999999999998</v>
      </c>
      <c r="L346" s="61"/>
      <c r="M346" s="62">
        <f t="shared" si="89"/>
        <v>9086.999999999998</v>
      </c>
      <c r="N346" s="60">
        <f t="shared" si="93"/>
        <v>32396</v>
      </c>
      <c r="O346" s="61">
        <f t="shared" si="93"/>
        <v>0</v>
      </c>
      <c r="P346" s="62">
        <f t="shared" si="90"/>
        <v>32396</v>
      </c>
      <c r="Q346" s="5"/>
      <c r="R346" s="5"/>
      <c r="S346" s="5"/>
      <c r="T346" s="5"/>
      <c r="U346" s="5"/>
      <c r="V346" s="5"/>
      <c r="W346" s="5"/>
      <c r="X346" s="5"/>
      <c r="Y346" s="5"/>
      <c r="Z346" s="5"/>
      <c r="AA346" s="5"/>
      <c r="AB346" s="5"/>
      <c r="AC346" s="5"/>
      <c r="AD346" s="5"/>
      <c r="AE346" s="5"/>
    </row>
    <row r="347" spans="1:31" ht="15" customHeight="1">
      <c r="A347" s="7" t="s">
        <v>23</v>
      </c>
      <c r="B347" s="60">
        <v>3371.3</v>
      </c>
      <c r="C347" s="61">
        <v>57563.3</v>
      </c>
      <c r="D347" s="62">
        <f t="shared" si="92"/>
        <v>60934.600000000006</v>
      </c>
      <c r="E347" s="60">
        <v>3839.3</v>
      </c>
      <c r="F347" s="61">
        <v>65554.2</v>
      </c>
      <c r="G347" s="62">
        <f t="shared" si="91"/>
        <v>69393.5</v>
      </c>
      <c r="H347" s="60">
        <v>2886.2</v>
      </c>
      <c r="I347" s="61">
        <v>49280.2</v>
      </c>
      <c r="J347" s="62">
        <f t="shared" si="88"/>
        <v>52166.399999999994</v>
      </c>
      <c r="K347" s="60">
        <v>3037.2</v>
      </c>
      <c r="L347" s="63">
        <v>51858.3</v>
      </c>
      <c r="M347" s="62">
        <f t="shared" si="89"/>
        <v>54895.5</v>
      </c>
      <c r="N347" s="60">
        <f t="shared" si="93"/>
        <v>13134</v>
      </c>
      <c r="O347" s="61">
        <f t="shared" si="93"/>
        <v>224256</v>
      </c>
      <c r="P347" s="62">
        <f t="shared" si="90"/>
        <v>237390</v>
      </c>
      <c r="Q347" s="5"/>
      <c r="R347" s="5"/>
      <c r="S347" s="5"/>
      <c r="T347" s="5"/>
      <c r="U347" s="5"/>
      <c r="V347" s="5"/>
      <c r="W347" s="5"/>
      <c r="X347" s="5"/>
      <c r="Y347" s="5"/>
      <c r="Z347" s="5"/>
      <c r="AA347" s="5"/>
      <c r="AB347" s="5"/>
      <c r="AC347" s="5"/>
      <c r="AD347" s="5"/>
      <c r="AE347" s="5"/>
    </row>
    <row r="348" spans="1:31" ht="15" customHeight="1">
      <c r="A348" s="7" t="s">
        <v>24</v>
      </c>
      <c r="B348" s="60">
        <v>11983.3</v>
      </c>
      <c r="C348" s="61">
        <v>7860</v>
      </c>
      <c r="D348" s="62">
        <f t="shared" si="92"/>
        <v>19843.3</v>
      </c>
      <c r="E348" s="60">
        <v>10714.7</v>
      </c>
      <c r="F348" s="61">
        <v>7300.8</v>
      </c>
      <c r="G348" s="62">
        <f t="shared" si="91"/>
        <v>18015.5</v>
      </c>
      <c r="H348" s="60">
        <v>11450.3</v>
      </c>
      <c r="I348" s="61">
        <v>7498.4</v>
      </c>
      <c r="J348" s="62">
        <f t="shared" si="88"/>
        <v>18948.699999999997</v>
      </c>
      <c r="K348" s="60">
        <v>8902.3</v>
      </c>
      <c r="L348" s="61">
        <v>5905.1</v>
      </c>
      <c r="M348" s="62">
        <f t="shared" si="89"/>
        <v>14807.4</v>
      </c>
      <c r="N348" s="60">
        <f t="shared" si="93"/>
        <v>43050.600000000006</v>
      </c>
      <c r="O348" s="61">
        <f t="shared" si="93"/>
        <v>28564.299999999996</v>
      </c>
      <c r="P348" s="62">
        <f t="shared" si="90"/>
        <v>71614.9</v>
      </c>
      <c r="Q348" s="5"/>
      <c r="R348" s="5"/>
      <c r="S348" s="5"/>
      <c r="T348" s="5"/>
      <c r="U348" s="5"/>
      <c r="V348" s="5"/>
      <c r="W348" s="5"/>
      <c r="X348" s="5"/>
      <c r="Y348" s="5"/>
      <c r="Z348" s="5"/>
      <c r="AA348" s="5"/>
      <c r="AB348" s="5"/>
      <c r="AC348" s="5"/>
      <c r="AD348" s="5"/>
      <c r="AE348" s="5"/>
    </row>
    <row r="349" spans="1:31" ht="15" customHeight="1">
      <c r="A349" s="7" t="s">
        <v>75</v>
      </c>
      <c r="B349" s="60">
        <v>2828.6</v>
      </c>
      <c r="C349" s="61">
        <v>868.9</v>
      </c>
      <c r="D349" s="62">
        <f t="shared" si="92"/>
        <v>3697.5</v>
      </c>
      <c r="E349" s="60">
        <v>2431.4</v>
      </c>
      <c r="F349" s="61">
        <v>746.9</v>
      </c>
      <c r="G349" s="62">
        <f t="shared" si="91"/>
        <v>3178.3</v>
      </c>
      <c r="H349" s="60">
        <v>2632</v>
      </c>
      <c r="I349" s="61">
        <v>808.5</v>
      </c>
      <c r="J349" s="62">
        <f t="shared" si="88"/>
        <v>3440.5</v>
      </c>
      <c r="K349" s="60">
        <v>2801.5</v>
      </c>
      <c r="L349" s="61">
        <v>863.6</v>
      </c>
      <c r="M349" s="62">
        <f t="shared" si="89"/>
        <v>3665.1</v>
      </c>
      <c r="N349" s="60">
        <f t="shared" si="93"/>
        <v>10693.5</v>
      </c>
      <c r="O349" s="61">
        <f t="shared" si="93"/>
        <v>3287.9</v>
      </c>
      <c r="P349" s="62">
        <f t="shared" si="90"/>
        <v>13981.4</v>
      </c>
      <c r="Q349" s="5"/>
      <c r="R349" s="5"/>
      <c r="S349" s="5"/>
      <c r="T349" s="5"/>
      <c r="U349" s="5"/>
      <c r="V349" s="5"/>
      <c r="W349" s="5"/>
      <c r="X349" s="5"/>
      <c r="Y349" s="5"/>
      <c r="Z349" s="5"/>
      <c r="AA349" s="5"/>
      <c r="AB349" s="5"/>
      <c r="AC349" s="5"/>
      <c r="AD349" s="5"/>
      <c r="AE349" s="5"/>
    </row>
    <row r="350" spans="1:31" ht="15" customHeight="1" thickBot="1">
      <c r="A350" s="7" t="s">
        <v>26</v>
      </c>
      <c r="B350" s="60">
        <v>180.9</v>
      </c>
      <c r="C350" s="61">
        <v>13229.2</v>
      </c>
      <c r="D350" s="62">
        <f t="shared" si="92"/>
        <v>13410.1</v>
      </c>
      <c r="E350" s="60">
        <v>199.2</v>
      </c>
      <c r="F350" s="61">
        <v>14988.7</v>
      </c>
      <c r="G350" s="62">
        <f t="shared" si="91"/>
        <v>15187.900000000001</v>
      </c>
      <c r="H350" s="60">
        <v>200.4</v>
      </c>
      <c r="I350" s="61">
        <v>15076.8</v>
      </c>
      <c r="J350" s="62">
        <f t="shared" si="88"/>
        <v>15277.199999999999</v>
      </c>
      <c r="K350" s="60">
        <v>130.6</v>
      </c>
      <c r="L350" s="61">
        <v>9821.6</v>
      </c>
      <c r="M350" s="62">
        <f t="shared" si="89"/>
        <v>9952.2</v>
      </c>
      <c r="N350" s="60">
        <f t="shared" si="93"/>
        <v>711.1</v>
      </c>
      <c r="O350" s="61">
        <f t="shared" si="93"/>
        <v>53116.299999999996</v>
      </c>
      <c r="P350" s="62">
        <f t="shared" si="90"/>
        <v>53827.399999999994</v>
      </c>
      <c r="Q350" s="5"/>
      <c r="R350" s="5"/>
      <c r="S350" s="5"/>
      <c r="T350" s="5"/>
      <c r="U350" s="5"/>
      <c r="V350" s="5"/>
      <c r="W350" s="5"/>
      <c r="X350" s="5"/>
      <c r="Y350" s="5"/>
      <c r="Z350" s="5"/>
      <c r="AA350" s="5"/>
      <c r="AB350" s="5"/>
      <c r="AC350" s="5"/>
      <c r="AD350" s="5"/>
      <c r="AE350" s="5"/>
    </row>
    <row r="351" spans="1:31" ht="15" customHeight="1" thickBot="1">
      <c r="A351" s="31" t="s">
        <v>44</v>
      </c>
      <c r="B351" s="54">
        <f>B352+B353</f>
        <v>480.4</v>
      </c>
      <c r="C351" s="55">
        <f>C352+C353</f>
        <v>42932.9</v>
      </c>
      <c r="D351" s="56">
        <f t="shared" si="92"/>
        <v>43413.3</v>
      </c>
      <c r="E351" s="55">
        <f>E352+E353</f>
        <v>420.9</v>
      </c>
      <c r="F351" s="55">
        <f>F352+F353</f>
        <v>38504.5</v>
      </c>
      <c r="G351" s="56">
        <f t="shared" si="91"/>
        <v>38925.4</v>
      </c>
      <c r="H351" s="55">
        <f>H352+H353</f>
        <v>438.1</v>
      </c>
      <c r="I351" s="55">
        <f>I352+I353</f>
        <v>42181.4</v>
      </c>
      <c r="J351" s="56">
        <f t="shared" si="88"/>
        <v>42619.5</v>
      </c>
      <c r="K351" s="55">
        <f>K352+K353</f>
        <v>577.4</v>
      </c>
      <c r="L351" s="55">
        <f>L352+L353</f>
        <v>48615.4</v>
      </c>
      <c r="M351" s="56">
        <f t="shared" si="89"/>
        <v>49192.8</v>
      </c>
      <c r="N351" s="57">
        <f>N352+N353</f>
        <v>1916.8</v>
      </c>
      <c r="O351" s="58">
        <f>O352+O353</f>
        <v>172234.2</v>
      </c>
      <c r="P351" s="59">
        <f t="shared" si="90"/>
        <v>174151</v>
      </c>
      <c r="Q351" s="5"/>
      <c r="R351" s="5"/>
      <c r="S351" s="5"/>
      <c r="T351" s="5"/>
      <c r="U351" s="5"/>
      <c r="V351" s="5"/>
      <c r="W351" s="5"/>
      <c r="X351" s="5"/>
      <c r="Y351" s="5"/>
      <c r="Z351" s="5"/>
      <c r="AA351" s="5"/>
      <c r="AB351" s="5"/>
      <c r="AC351" s="5"/>
      <c r="AD351" s="5"/>
      <c r="AE351" s="5"/>
    </row>
    <row r="352" spans="1:31" ht="15" customHeight="1">
      <c r="A352" s="7" t="s">
        <v>45</v>
      </c>
      <c r="B352" s="60">
        <v>62.2</v>
      </c>
      <c r="C352" s="61">
        <v>30348.4</v>
      </c>
      <c r="D352" s="62">
        <f t="shared" si="92"/>
        <v>30410.600000000002</v>
      </c>
      <c r="E352" s="60">
        <v>56.4</v>
      </c>
      <c r="F352" s="61">
        <v>27536.5</v>
      </c>
      <c r="G352" s="62">
        <f t="shared" si="91"/>
        <v>27592.9</v>
      </c>
      <c r="H352" s="60">
        <v>63.3</v>
      </c>
      <c r="I352" s="61">
        <v>30904.5</v>
      </c>
      <c r="J352" s="62">
        <f t="shared" si="88"/>
        <v>30967.8</v>
      </c>
      <c r="K352" s="60">
        <v>68.2</v>
      </c>
      <c r="L352" s="61">
        <v>33290.8</v>
      </c>
      <c r="M352" s="62">
        <f t="shared" si="89"/>
        <v>33359</v>
      </c>
      <c r="N352" s="60">
        <f t="shared" si="93"/>
        <v>250.09999999999997</v>
      </c>
      <c r="O352" s="61">
        <f t="shared" si="93"/>
        <v>122080.2</v>
      </c>
      <c r="P352" s="62">
        <f t="shared" si="90"/>
        <v>122330.3</v>
      </c>
      <c r="Q352" s="5"/>
      <c r="R352" s="5"/>
      <c r="S352" s="5"/>
      <c r="T352" s="5"/>
      <c r="U352" s="5"/>
      <c r="V352" s="5"/>
      <c r="W352" s="5"/>
      <c r="X352" s="5"/>
      <c r="Y352" s="5"/>
      <c r="Z352" s="5"/>
      <c r="AA352" s="5"/>
      <c r="AB352" s="5"/>
      <c r="AC352" s="5"/>
      <c r="AD352" s="5"/>
      <c r="AE352" s="5"/>
    </row>
    <row r="353" spans="1:31" ht="15" customHeight="1">
      <c r="A353" s="7" t="s">
        <v>46</v>
      </c>
      <c r="B353" s="60">
        <v>418.2</v>
      </c>
      <c r="C353" s="61">
        <v>12584.5</v>
      </c>
      <c r="D353" s="62">
        <f t="shared" si="92"/>
        <v>13002.7</v>
      </c>
      <c r="E353" s="60">
        <v>364.5</v>
      </c>
      <c r="F353" s="61">
        <v>10968</v>
      </c>
      <c r="G353" s="62">
        <f t="shared" si="91"/>
        <v>11332.5</v>
      </c>
      <c r="H353" s="60">
        <v>374.8</v>
      </c>
      <c r="I353" s="61">
        <v>11276.9</v>
      </c>
      <c r="J353" s="62">
        <f t="shared" si="88"/>
        <v>11651.699999999999</v>
      </c>
      <c r="K353" s="60">
        <v>509.2</v>
      </c>
      <c r="L353" s="61">
        <v>15324.6</v>
      </c>
      <c r="M353" s="62">
        <f t="shared" si="89"/>
        <v>15833.800000000001</v>
      </c>
      <c r="N353" s="60">
        <f t="shared" si="93"/>
        <v>1666.7</v>
      </c>
      <c r="O353" s="61">
        <f t="shared" si="93"/>
        <v>50154</v>
      </c>
      <c r="P353" s="62">
        <f t="shared" si="90"/>
        <v>51820.7</v>
      </c>
      <c r="Q353" s="5"/>
      <c r="R353" s="5"/>
      <c r="S353" s="5"/>
      <c r="T353" s="5"/>
      <c r="U353" s="5"/>
      <c r="V353" s="5"/>
      <c r="W353" s="5"/>
      <c r="X353" s="5"/>
      <c r="Y353" s="5"/>
      <c r="Z353" s="5"/>
      <c r="AA353" s="5"/>
      <c r="AB353" s="5"/>
      <c r="AC353" s="5"/>
      <c r="AD353" s="5"/>
      <c r="AE353" s="5"/>
    </row>
    <row r="354" spans="1:31" ht="15" customHeight="1" thickBot="1">
      <c r="A354" s="7" t="s">
        <v>30</v>
      </c>
      <c r="B354" s="60">
        <v>39222.9</v>
      </c>
      <c r="C354" s="61"/>
      <c r="D354" s="62">
        <f t="shared" si="92"/>
        <v>39222.9</v>
      </c>
      <c r="E354" s="60">
        <v>42871.3</v>
      </c>
      <c r="F354" s="61"/>
      <c r="G354" s="62">
        <f t="shared" si="91"/>
        <v>42871.3</v>
      </c>
      <c r="H354" s="60">
        <v>42570.6</v>
      </c>
      <c r="I354" s="61"/>
      <c r="J354" s="62">
        <f t="shared" si="88"/>
        <v>42570.6</v>
      </c>
      <c r="K354" s="60">
        <v>49569.1</v>
      </c>
      <c r="L354" s="61"/>
      <c r="M354" s="62">
        <f t="shared" si="89"/>
        <v>49569.1</v>
      </c>
      <c r="N354" s="60">
        <f t="shared" si="93"/>
        <v>174233.90000000002</v>
      </c>
      <c r="O354" s="61">
        <f t="shared" si="93"/>
        <v>0</v>
      </c>
      <c r="P354" s="62">
        <f t="shared" si="90"/>
        <v>174233.90000000002</v>
      </c>
      <c r="Q354" s="5"/>
      <c r="R354" s="5"/>
      <c r="S354" s="5"/>
      <c r="T354" s="5"/>
      <c r="U354" s="5"/>
      <c r="V354" s="5"/>
      <c r="W354" s="5"/>
      <c r="X354" s="5"/>
      <c r="Y354" s="5"/>
      <c r="Z354" s="5"/>
      <c r="AA354" s="5"/>
      <c r="AB354" s="5"/>
      <c r="AC354" s="5"/>
      <c r="AD354" s="5"/>
      <c r="AE354" s="5"/>
    </row>
    <row r="355" spans="1:31" ht="15" customHeight="1" thickBot="1">
      <c r="A355" s="31" t="s">
        <v>31</v>
      </c>
      <c r="B355" s="54">
        <f>B356+B357+B358</f>
        <v>635</v>
      </c>
      <c r="C355" s="55">
        <f>C356+C357+C358</f>
        <v>22389.54698129097</v>
      </c>
      <c r="D355" s="56">
        <f>B355+C355</f>
        <v>23024.54698129097</v>
      </c>
      <c r="E355" s="55">
        <f>E356+E357+E358</f>
        <v>596.5</v>
      </c>
      <c r="F355" s="55">
        <f>F356+F357+F358</f>
        <v>21090.91738672274</v>
      </c>
      <c r="G355" s="56">
        <f t="shared" si="91"/>
        <v>21687.41738672274</v>
      </c>
      <c r="H355" s="55">
        <f>H356+H357+H358</f>
        <v>580.2</v>
      </c>
      <c r="I355" s="55">
        <f>I356+I357+I358</f>
        <v>21212.509400451654</v>
      </c>
      <c r="J355" s="56">
        <f t="shared" si="88"/>
        <v>21792.709400451655</v>
      </c>
      <c r="K355" s="55">
        <f>K356+K357+K358</f>
        <v>579.9</v>
      </c>
      <c r="L355" s="55">
        <f>L356+L357+L358</f>
        <v>21229.92623153463</v>
      </c>
      <c r="M355" s="56">
        <f t="shared" si="89"/>
        <v>21809.826231534633</v>
      </c>
      <c r="N355" s="57">
        <f>N356+N357+N358</f>
        <v>2391.6</v>
      </c>
      <c r="O355" s="58">
        <f>O356+O357+O358</f>
        <v>85922.9</v>
      </c>
      <c r="P355" s="59">
        <f t="shared" si="90"/>
        <v>88314.5</v>
      </c>
      <c r="Q355" s="5"/>
      <c r="R355" s="5"/>
      <c r="S355" s="5"/>
      <c r="T355" s="5"/>
      <c r="U355" s="5"/>
      <c r="V355" s="5"/>
      <c r="W355" s="5"/>
      <c r="X355" s="5"/>
      <c r="Y355" s="5"/>
      <c r="Z355" s="5"/>
      <c r="AA355" s="5"/>
      <c r="AB355" s="5"/>
      <c r="AC355" s="5"/>
      <c r="AD355" s="5"/>
      <c r="AE355" s="5"/>
    </row>
    <row r="356" spans="1:31" ht="15" customHeight="1">
      <c r="A356" s="7" t="s">
        <v>76</v>
      </c>
      <c r="B356" s="60"/>
      <c r="C356" s="61">
        <v>8193</v>
      </c>
      <c r="D356" s="62">
        <f t="shared" si="92"/>
        <v>8193</v>
      </c>
      <c r="E356" s="60"/>
      <c r="F356" s="61">
        <v>7841.9</v>
      </c>
      <c r="G356" s="62">
        <f t="shared" si="91"/>
        <v>7841.9</v>
      </c>
      <c r="H356" s="60"/>
      <c r="I356" s="61">
        <v>8232.9</v>
      </c>
      <c r="J356" s="62">
        <f t="shared" si="88"/>
        <v>8232.9</v>
      </c>
      <c r="K356" s="60"/>
      <c r="L356" s="61">
        <v>8218.4</v>
      </c>
      <c r="M356" s="62">
        <f t="shared" si="89"/>
        <v>8218.4</v>
      </c>
      <c r="N356" s="60">
        <f t="shared" si="93"/>
        <v>0</v>
      </c>
      <c r="O356" s="61">
        <f t="shared" si="93"/>
        <v>32486.199999999997</v>
      </c>
      <c r="P356" s="62">
        <f t="shared" si="90"/>
        <v>32486.199999999997</v>
      </c>
      <c r="Q356" s="5"/>
      <c r="R356" s="5"/>
      <c r="S356" s="5"/>
      <c r="T356" s="5"/>
      <c r="U356" s="5"/>
      <c r="V356" s="5"/>
      <c r="W356" s="5"/>
      <c r="X356" s="5"/>
      <c r="Y356" s="5"/>
      <c r="Z356" s="5"/>
      <c r="AA356" s="5"/>
      <c r="AB356" s="5"/>
      <c r="AC356" s="5"/>
      <c r="AD356" s="5"/>
      <c r="AE356" s="5"/>
    </row>
    <row r="357" spans="1:31" s="3" customFormat="1" ht="15" customHeight="1">
      <c r="A357" s="7" t="s">
        <v>77</v>
      </c>
      <c r="B357" s="60">
        <v>553.7</v>
      </c>
      <c r="C357" s="61">
        <v>10295.1</v>
      </c>
      <c r="D357" s="62">
        <f t="shared" si="92"/>
        <v>10848.800000000001</v>
      </c>
      <c r="E357" s="60">
        <v>523.1</v>
      </c>
      <c r="F357" s="61">
        <v>9725.8</v>
      </c>
      <c r="G357" s="62">
        <f t="shared" si="91"/>
        <v>10248.9</v>
      </c>
      <c r="H357" s="60">
        <v>505.6</v>
      </c>
      <c r="I357" s="61">
        <v>9399.2</v>
      </c>
      <c r="J357" s="62">
        <f t="shared" si="88"/>
        <v>9904.800000000001</v>
      </c>
      <c r="K357" s="60">
        <v>504</v>
      </c>
      <c r="L357" s="61">
        <v>9368.9</v>
      </c>
      <c r="M357" s="62">
        <f t="shared" si="89"/>
        <v>9872.9</v>
      </c>
      <c r="N357" s="60">
        <f t="shared" si="93"/>
        <v>2086.4</v>
      </c>
      <c r="O357" s="61">
        <f t="shared" si="93"/>
        <v>38789</v>
      </c>
      <c r="P357" s="62">
        <f t="shared" si="90"/>
        <v>40875.4</v>
      </c>
      <c r="Q357" s="5"/>
      <c r="R357" s="5"/>
      <c r="S357" s="5"/>
      <c r="T357" s="5"/>
      <c r="U357" s="5"/>
      <c r="V357" s="5"/>
      <c r="W357" s="5"/>
      <c r="X357" s="5"/>
      <c r="Y357" s="5"/>
      <c r="Z357" s="5"/>
      <c r="AA357" s="5"/>
      <c r="AB357" s="5"/>
      <c r="AC357" s="5"/>
      <c r="AD357" s="5"/>
      <c r="AE357" s="5"/>
    </row>
    <row r="358" spans="1:31" ht="15" customHeight="1" thickBot="1">
      <c r="A358" s="7" t="s">
        <v>78</v>
      </c>
      <c r="B358" s="60">
        <v>81.3</v>
      </c>
      <c r="C358" s="61">
        <v>3901.446981290969</v>
      </c>
      <c r="D358" s="62">
        <f t="shared" si="92"/>
        <v>3982.746981290969</v>
      </c>
      <c r="E358" s="60">
        <v>73.4</v>
      </c>
      <c r="F358" s="61">
        <v>3523.2173867227443</v>
      </c>
      <c r="G358" s="62">
        <f t="shared" si="91"/>
        <v>3596.6173867227444</v>
      </c>
      <c r="H358" s="60">
        <v>74.6</v>
      </c>
      <c r="I358" s="61">
        <v>3580.409400451655</v>
      </c>
      <c r="J358" s="62">
        <f t="shared" si="88"/>
        <v>3655.009400451655</v>
      </c>
      <c r="K358" s="60">
        <v>75.9</v>
      </c>
      <c r="L358" s="61">
        <v>3642.6262315346316</v>
      </c>
      <c r="M358" s="62">
        <f t="shared" si="89"/>
        <v>3718.5262315346317</v>
      </c>
      <c r="N358" s="60">
        <f t="shared" si="93"/>
        <v>305.2</v>
      </c>
      <c r="O358" s="61">
        <f t="shared" si="93"/>
        <v>14647.7</v>
      </c>
      <c r="P358" s="62">
        <f t="shared" si="90"/>
        <v>14952.900000000001</v>
      </c>
      <c r="Q358" s="5"/>
      <c r="R358" s="5"/>
      <c r="S358" s="5"/>
      <c r="T358" s="5"/>
      <c r="U358" s="5"/>
      <c r="V358" s="5"/>
      <c r="W358" s="5"/>
      <c r="X358" s="5"/>
      <c r="Y358" s="5"/>
      <c r="Z358" s="5"/>
      <c r="AA358" s="5"/>
      <c r="AB358" s="5"/>
      <c r="AC358" s="5"/>
      <c r="AD358" s="5"/>
      <c r="AE358" s="5"/>
    </row>
    <row r="359" spans="1:31" s="4" customFormat="1" ht="15" customHeight="1" thickBot="1">
      <c r="A359" s="39" t="s">
        <v>79</v>
      </c>
      <c r="B359" s="43">
        <f>B332+B333+B337+B340+B341+B342+B343+B344+B345+B346+B347+B348+B349+B350+B351+B354+B355</f>
        <v>167985.1208592567</v>
      </c>
      <c r="C359" s="44">
        <f>C332+C333+C337+C340+C341+C342+C343+C344+C345+C346+C347+C348+C349+C350+C351+C354+C355</f>
        <v>324699.64698129095</v>
      </c>
      <c r="D359" s="44">
        <f t="shared" si="92"/>
        <v>492684.76784054766</v>
      </c>
      <c r="E359" s="44">
        <f>E332+E333+E337+E340+E341+E342+E343+E344+E345+E346+E347+E348+E349+E350+E351+E354+E355</f>
        <v>172045.7271433312</v>
      </c>
      <c r="F359" s="44">
        <f>F332+F333+F337+F340+F341+F342+F343+F344+F345+F346+F347+F348+F349+F350+F351+F354+F355</f>
        <v>312075.7173867228</v>
      </c>
      <c r="G359" s="44">
        <f t="shared" si="91"/>
        <v>484121.444530054</v>
      </c>
      <c r="H359" s="44">
        <f>H332+H333+H337+H340+H341+H342+H343+H344+H345+H346+H347+H348+H349+H350+H351+H354+H355</f>
        <v>169615.5</v>
      </c>
      <c r="I359" s="44">
        <f>I332+I333+I337+I340+I341+I342+I343+I344+I345+I346+I347+I348+I349+I350+I351+I354+I355</f>
        <v>294874.30940045166</v>
      </c>
      <c r="J359" s="44">
        <f t="shared" si="88"/>
        <v>464489.80940045166</v>
      </c>
      <c r="K359" s="44">
        <f>K332+K333+K337+K340+K341+K342+K343+K344+K345+K346+K347+K348+K349+K350+K351+K354+K355</f>
        <v>177120.80000000002</v>
      </c>
      <c r="L359" s="44">
        <f>L332+L333+L337+L340+L341+L342+L343+L344+L345+L346+L347+L348+L349+L350+L351+L354+L355</f>
        <v>306390.9262315346</v>
      </c>
      <c r="M359" s="44">
        <f t="shared" si="89"/>
        <v>483511.7262315346</v>
      </c>
      <c r="N359" s="44">
        <f>N332+N333+N337+N340+N341+N342+N343+N344+N345+N346+N347+N348+N349+N350+N351+N354+N355</f>
        <v>686767.1480025878</v>
      </c>
      <c r="O359" s="45">
        <f>O332+O333+O337+O340+O341+O342+O343+O344+O345+O346+O347+O348+O349+O350+O351+O354+O355</f>
        <v>1238040.6</v>
      </c>
      <c r="P359" s="46">
        <f t="shared" si="90"/>
        <v>1924807.7480025878</v>
      </c>
      <c r="Q359" s="5"/>
      <c r="R359" s="5"/>
      <c r="S359" s="5"/>
      <c r="T359" s="5"/>
      <c r="U359" s="5"/>
      <c r="V359" s="5"/>
      <c r="W359" s="5"/>
      <c r="X359" s="5"/>
      <c r="Y359" s="5"/>
      <c r="Z359" s="5"/>
      <c r="AA359" s="5"/>
      <c r="AB359" s="5"/>
      <c r="AC359" s="5"/>
      <c r="AD359" s="5"/>
      <c r="AE359" s="5"/>
    </row>
    <row r="360" ht="15" customHeight="1">
      <c r="A360"/>
    </row>
    <row r="361" spans="1:16" ht="45.75" customHeight="1" thickBot="1">
      <c r="A361" s="81" t="s">
        <v>85</v>
      </c>
      <c r="B361" s="90"/>
      <c r="C361" s="90"/>
      <c r="D361" s="90"/>
      <c r="E361" s="90"/>
      <c r="F361" s="90"/>
      <c r="G361" s="90"/>
      <c r="H361" s="90"/>
      <c r="I361" s="90"/>
      <c r="J361" s="90"/>
      <c r="K361" s="90"/>
      <c r="L361" s="90"/>
      <c r="M361" s="90"/>
      <c r="N361" s="90"/>
      <c r="O361" s="90"/>
      <c r="P361" s="90"/>
    </row>
    <row r="362" spans="1:16" ht="13.5" thickBot="1" thickTop="1">
      <c r="A362" s="82" t="s">
        <v>1</v>
      </c>
      <c r="B362" s="84" t="s">
        <v>36</v>
      </c>
      <c r="C362" s="85"/>
      <c r="D362" s="86"/>
      <c r="E362" s="84" t="s">
        <v>37</v>
      </c>
      <c r="F362" s="85"/>
      <c r="G362" s="86"/>
      <c r="H362" s="84" t="s">
        <v>38</v>
      </c>
      <c r="I362" s="85"/>
      <c r="J362" s="86"/>
      <c r="K362" s="84" t="s">
        <v>39</v>
      </c>
      <c r="L362" s="85"/>
      <c r="M362" s="86"/>
      <c r="N362" s="84" t="s">
        <v>71</v>
      </c>
      <c r="O362" s="87"/>
      <c r="P362" s="88"/>
    </row>
    <row r="363" spans="1:16" ht="12.75" thickBot="1">
      <c r="A363" s="83"/>
      <c r="B363" s="13" t="s">
        <v>6</v>
      </c>
      <c r="C363" s="14" t="s">
        <v>7</v>
      </c>
      <c r="D363" s="15" t="s">
        <v>8</v>
      </c>
      <c r="E363" s="13" t="s">
        <v>6</v>
      </c>
      <c r="F363" s="14" t="s">
        <v>7</v>
      </c>
      <c r="G363" s="15" t="s">
        <v>8</v>
      </c>
      <c r="H363" s="13" t="s">
        <v>6</v>
      </c>
      <c r="I363" s="14" t="s">
        <v>7</v>
      </c>
      <c r="J363" s="15" t="s">
        <v>8</v>
      </c>
      <c r="K363" s="13" t="s">
        <v>6</v>
      </c>
      <c r="L363" s="14" t="s">
        <v>7</v>
      </c>
      <c r="M363" s="15" t="s">
        <v>8</v>
      </c>
      <c r="N363" s="36" t="s">
        <v>6</v>
      </c>
      <c r="O363" s="38" t="s">
        <v>7</v>
      </c>
      <c r="P363" s="49" t="s">
        <v>8</v>
      </c>
    </row>
    <row r="364" spans="1:31" ht="13.5" thickBot="1" thickTop="1">
      <c r="A364" s="6" t="s">
        <v>9</v>
      </c>
      <c r="B364" s="51">
        <v>54.6</v>
      </c>
      <c r="C364" s="52">
        <v>77529.3</v>
      </c>
      <c r="D364" s="53">
        <f>B364+C364</f>
        <v>77583.90000000001</v>
      </c>
      <c r="E364" s="51">
        <v>38.7</v>
      </c>
      <c r="F364" s="52">
        <v>54830.2</v>
      </c>
      <c r="G364" s="53">
        <f>E364+F364</f>
        <v>54868.899999999994</v>
      </c>
      <c r="H364" s="51">
        <v>39.3</v>
      </c>
      <c r="I364" s="52">
        <v>55692.8</v>
      </c>
      <c r="J364" s="53">
        <f aca="true" t="shared" si="94" ref="J364:J391">H364+I364</f>
        <v>55732.100000000006</v>
      </c>
      <c r="K364" s="51">
        <v>37.2</v>
      </c>
      <c r="L364" s="52">
        <v>53271.1</v>
      </c>
      <c r="M364" s="53">
        <f aca="true" t="shared" si="95" ref="M364:M391">K364+L364</f>
        <v>53308.299999999996</v>
      </c>
      <c r="N364" s="51">
        <f>B364+E364+H364+K364</f>
        <v>169.8</v>
      </c>
      <c r="O364" s="52">
        <f>C364+F364+I364+L364</f>
        <v>241323.4</v>
      </c>
      <c r="P364" s="53">
        <f aca="true" t="shared" si="96" ref="P364:P391">N364+O364</f>
        <v>241493.19999999998</v>
      </c>
      <c r="Q364" s="5"/>
      <c r="R364" s="5"/>
      <c r="S364" s="5"/>
      <c r="T364" s="5"/>
      <c r="U364" s="5"/>
      <c r="V364" s="5"/>
      <c r="W364" s="5"/>
      <c r="X364" s="5"/>
      <c r="Y364" s="5"/>
      <c r="Z364" s="5"/>
      <c r="AA364" s="5"/>
      <c r="AB364" s="5"/>
      <c r="AC364" s="5"/>
      <c r="AD364" s="5"/>
      <c r="AE364" s="5"/>
    </row>
    <row r="365" spans="1:31" ht="12.75" thickBot="1">
      <c r="A365" s="31" t="s">
        <v>10</v>
      </c>
      <c r="B365" s="54">
        <f>B366+B367+B368</f>
        <v>69084.1</v>
      </c>
      <c r="C365" s="55">
        <f>C366+C367+C368</f>
        <v>19414.9</v>
      </c>
      <c r="D365" s="56">
        <f aca="true" t="shared" si="97" ref="D365:D391">B365+C365</f>
        <v>88499</v>
      </c>
      <c r="E365" s="55">
        <f>E366+E367+E368</f>
        <v>69869.3</v>
      </c>
      <c r="F365" s="55">
        <f>F366+F367+F368</f>
        <v>19949.5</v>
      </c>
      <c r="G365" s="56">
        <f aca="true" t="shared" si="98" ref="G365:G391">E365+F365</f>
        <v>89818.8</v>
      </c>
      <c r="H365" s="55">
        <f>H366+H367+H368</f>
        <v>70524.7</v>
      </c>
      <c r="I365" s="55">
        <f>I366+I367+I368</f>
        <v>19842</v>
      </c>
      <c r="J365" s="56">
        <f t="shared" si="94"/>
        <v>90366.7</v>
      </c>
      <c r="K365" s="55">
        <f>K366+K367+K368</f>
        <v>62984.100000000006</v>
      </c>
      <c r="L365" s="55">
        <f>L366+L367+L368</f>
        <v>18990.8</v>
      </c>
      <c r="M365" s="56">
        <f t="shared" si="95"/>
        <v>81974.90000000001</v>
      </c>
      <c r="N365" s="57">
        <f>N366+N367+N368</f>
        <v>272462.2</v>
      </c>
      <c r="O365" s="58">
        <f>O366+O367+O368</f>
        <v>78197.2</v>
      </c>
      <c r="P365" s="59">
        <f t="shared" si="96"/>
        <v>350659.4</v>
      </c>
      <c r="Q365" s="5"/>
      <c r="R365" s="5"/>
      <c r="S365" s="5"/>
      <c r="T365" s="5"/>
      <c r="U365" s="5"/>
      <c r="V365" s="5"/>
      <c r="W365" s="5"/>
      <c r="X365" s="5"/>
      <c r="Y365" s="5"/>
      <c r="Z365" s="5"/>
      <c r="AA365" s="5"/>
      <c r="AB365" s="5"/>
      <c r="AC365" s="5"/>
      <c r="AD365" s="5"/>
      <c r="AE365" s="5"/>
    </row>
    <row r="366" spans="1:31" ht="12">
      <c r="A366" s="7" t="s">
        <v>73</v>
      </c>
      <c r="B366" s="60">
        <v>30513</v>
      </c>
      <c r="C366" s="61">
        <v>5411.5</v>
      </c>
      <c r="D366" s="62">
        <f t="shared" si="97"/>
        <v>35924.5</v>
      </c>
      <c r="E366" s="60">
        <v>31362</v>
      </c>
      <c r="F366" s="61">
        <v>5562.1</v>
      </c>
      <c r="G366" s="62">
        <f t="shared" si="98"/>
        <v>36924.1</v>
      </c>
      <c r="H366" s="60">
        <v>32760.6</v>
      </c>
      <c r="I366" s="61">
        <v>5810.1</v>
      </c>
      <c r="J366" s="62">
        <f t="shared" si="94"/>
        <v>38570.7</v>
      </c>
      <c r="K366" s="60">
        <v>30181</v>
      </c>
      <c r="L366" s="61">
        <v>5352.6</v>
      </c>
      <c r="M366" s="62">
        <f t="shared" si="95"/>
        <v>35533.6</v>
      </c>
      <c r="N366" s="60">
        <f aca="true" t="shared" si="99" ref="N366:O390">B366+E366+H366+K366</f>
        <v>124816.6</v>
      </c>
      <c r="O366" s="61">
        <f t="shared" si="99"/>
        <v>22136.300000000003</v>
      </c>
      <c r="P366" s="62">
        <f t="shared" si="96"/>
        <v>146952.90000000002</v>
      </c>
      <c r="Q366" s="5"/>
      <c r="R366" s="5"/>
      <c r="S366" s="5"/>
      <c r="T366" s="5"/>
      <c r="U366" s="5"/>
      <c r="V366" s="5"/>
      <c r="W366" s="5"/>
      <c r="X366" s="5"/>
      <c r="Y366" s="5"/>
      <c r="Z366" s="5"/>
      <c r="AA366" s="5"/>
      <c r="AB366" s="5"/>
      <c r="AC366" s="5"/>
      <c r="AD366" s="5"/>
      <c r="AE366" s="5"/>
    </row>
    <row r="367" spans="1:31" ht="12">
      <c r="A367" s="7" t="s">
        <v>40</v>
      </c>
      <c r="B367" s="60">
        <v>38217.3</v>
      </c>
      <c r="C367" s="61">
        <v>7634.4</v>
      </c>
      <c r="D367" s="62">
        <f t="shared" si="97"/>
        <v>45851.700000000004</v>
      </c>
      <c r="E367" s="60">
        <v>38131.2</v>
      </c>
      <c r="F367" s="61">
        <v>7617.2</v>
      </c>
      <c r="G367" s="62">
        <f t="shared" si="98"/>
        <v>45748.399999999994</v>
      </c>
      <c r="H367" s="60">
        <v>37399.6</v>
      </c>
      <c r="I367" s="61">
        <v>7471</v>
      </c>
      <c r="J367" s="62">
        <f t="shared" si="94"/>
        <v>44870.6</v>
      </c>
      <c r="K367" s="60">
        <v>32423.3</v>
      </c>
      <c r="L367" s="61">
        <v>6477</v>
      </c>
      <c r="M367" s="62">
        <f t="shared" si="95"/>
        <v>38900.3</v>
      </c>
      <c r="N367" s="60">
        <f t="shared" si="99"/>
        <v>146171.4</v>
      </c>
      <c r="O367" s="61">
        <f t="shared" si="99"/>
        <v>29199.6</v>
      </c>
      <c r="P367" s="62">
        <f t="shared" si="96"/>
        <v>175371</v>
      </c>
      <c r="Q367" s="5"/>
      <c r="R367" s="5"/>
      <c r="S367" s="5"/>
      <c r="T367" s="5"/>
      <c r="U367" s="5"/>
      <c r="V367" s="5"/>
      <c r="W367" s="5"/>
      <c r="X367" s="5"/>
      <c r="Y367" s="5"/>
      <c r="Z367" s="5"/>
      <c r="AA367" s="5"/>
      <c r="AB367" s="5"/>
      <c r="AC367" s="5"/>
      <c r="AD367" s="5"/>
      <c r="AE367" s="5"/>
    </row>
    <row r="368" spans="1:31" ht="12.75" thickBot="1">
      <c r="A368" s="7" t="s">
        <v>13</v>
      </c>
      <c r="B368" s="60">
        <v>353.8</v>
      </c>
      <c r="C368" s="61">
        <v>6369</v>
      </c>
      <c r="D368" s="62">
        <f t="shared" si="97"/>
        <v>6722.8</v>
      </c>
      <c r="E368" s="60">
        <v>376.1</v>
      </c>
      <c r="F368" s="61">
        <v>6770.2</v>
      </c>
      <c r="G368" s="62">
        <f t="shared" si="98"/>
        <v>7146.3</v>
      </c>
      <c r="H368" s="60">
        <v>364.5</v>
      </c>
      <c r="I368" s="61">
        <v>6560.9</v>
      </c>
      <c r="J368" s="62">
        <f t="shared" si="94"/>
        <v>6925.4</v>
      </c>
      <c r="K368" s="60">
        <v>379.8</v>
      </c>
      <c r="L368" s="61">
        <v>7161.2</v>
      </c>
      <c r="M368" s="62">
        <f t="shared" si="95"/>
        <v>7541</v>
      </c>
      <c r="N368" s="60">
        <f t="shared" si="99"/>
        <v>1474.2</v>
      </c>
      <c r="O368" s="61">
        <f t="shared" si="99"/>
        <v>26861.3</v>
      </c>
      <c r="P368" s="62">
        <f t="shared" si="96"/>
        <v>28335.5</v>
      </c>
      <c r="Q368" s="5"/>
      <c r="R368" s="5"/>
      <c r="S368" s="5"/>
      <c r="T368" s="5"/>
      <c r="U368" s="5"/>
      <c r="V368" s="5"/>
      <c r="W368" s="5"/>
      <c r="X368" s="5"/>
      <c r="Y368" s="5"/>
      <c r="Z368" s="5"/>
      <c r="AA368" s="5"/>
      <c r="AB368" s="5"/>
      <c r="AC368" s="5"/>
      <c r="AD368" s="5"/>
      <c r="AE368" s="5"/>
    </row>
    <row r="369" spans="1:31" ht="12.75" thickBot="1">
      <c r="A369" s="31" t="s">
        <v>14</v>
      </c>
      <c r="B369" s="54">
        <f>B370+B371</f>
        <v>29777.300000000003</v>
      </c>
      <c r="C369" s="55">
        <f>C370+C371</f>
        <v>61150</v>
      </c>
      <c r="D369" s="56">
        <f t="shared" si="97"/>
        <v>90927.3</v>
      </c>
      <c r="E369" s="55">
        <f>E370+E371</f>
        <v>31201.5</v>
      </c>
      <c r="F369" s="55">
        <f>F370+F371</f>
        <v>60152.1</v>
      </c>
      <c r="G369" s="56">
        <f t="shared" si="98"/>
        <v>91353.6</v>
      </c>
      <c r="H369" s="55">
        <f>H370+H371</f>
        <v>27630.2</v>
      </c>
      <c r="I369" s="55">
        <f>I370+I371</f>
        <v>58671.7</v>
      </c>
      <c r="J369" s="56">
        <f t="shared" si="94"/>
        <v>86301.9</v>
      </c>
      <c r="K369" s="55">
        <f>K370+K371</f>
        <v>27722.7</v>
      </c>
      <c r="L369" s="55">
        <f>L370+L371</f>
        <v>60990.2</v>
      </c>
      <c r="M369" s="56">
        <f t="shared" si="95"/>
        <v>88712.9</v>
      </c>
      <c r="N369" s="57">
        <f>N370+N371</f>
        <v>116331.7</v>
      </c>
      <c r="O369" s="58">
        <f>O370+O371</f>
        <v>240964</v>
      </c>
      <c r="P369" s="59">
        <f t="shared" si="96"/>
        <v>357295.7</v>
      </c>
      <c r="Q369" s="5"/>
      <c r="R369" s="5"/>
      <c r="S369" s="5"/>
      <c r="T369" s="5"/>
      <c r="U369" s="5"/>
      <c r="V369" s="5"/>
      <c r="W369" s="5"/>
      <c r="X369" s="5"/>
      <c r="Y369" s="5"/>
      <c r="Z369" s="5"/>
      <c r="AA369" s="5"/>
      <c r="AB369" s="5"/>
      <c r="AC369" s="5"/>
      <c r="AD369" s="5"/>
      <c r="AE369" s="5"/>
    </row>
    <row r="370" spans="1:31" ht="12">
      <c r="A370" s="7" t="s">
        <v>15</v>
      </c>
      <c r="B370" s="60">
        <v>23303.2</v>
      </c>
      <c r="C370" s="61">
        <v>1270.4</v>
      </c>
      <c r="D370" s="62">
        <f t="shared" si="97"/>
        <v>24573.600000000002</v>
      </c>
      <c r="E370" s="60">
        <v>24702.5</v>
      </c>
      <c r="F370" s="61">
        <v>1346.7</v>
      </c>
      <c r="G370" s="62">
        <f t="shared" si="98"/>
        <v>26049.2</v>
      </c>
      <c r="H370" s="60">
        <v>21407.5</v>
      </c>
      <c r="I370" s="61">
        <v>1167.1</v>
      </c>
      <c r="J370" s="62">
        <f t="shared" si="94"/>
        <v>22574.6</v>
      </c>
      <c r="K370" s="60">
        <v>21098.7</v>
      </c>
      <c r="L370" s="61">
        <v>1150.2</v>
      </c>
      <c r="M370" s="62">
        <f t="shared" si="95"/>
        <v>22248.9</v>
      </c>
      <c r="N370" s="60">
        <f t="shared" si="99"/>
        <v>90511.9</v>
      </c>
      <c r="O370" s="61">
        <f t="shared" si="99"/>
        <v>4934.400000000001</v>
      </c>
      <c r="P370" s="62">
        <f t="shared" si="96"/>
        <v>95446.29999999999</v>
      </c>
      <c r="Q370" s="5"/>
      <c r="R370" s="5"/>
      <c r="S370" s="5"/>
      <c r="T370" s="5"/>
      <c r="U370" s="5"/>
      <c r="V370" s="5"/>
      <c r="W370" s="5"/>
      <c r="X370" s="5"/>
      <c r="Y370" s="5"/>
      <c r="Z370" s="5"/>
      <c r="AA370" s="5"/>
      <c r="AB370" s="5"/>
      <c r="AC370" s="5"/>
      <c r="AD370" s="5"/>
      <c r="AE370" s="5"/>
    </row>
    <row r="371" spans="1:31" ht="12">
      <c r="A371" s="7" t="s">
        <v>16</v>
      </c>
      <c r="B371" s="60">
        <v>6474.1</v>
      </c>
      <c r="C371" s="61">
        <v>59879.6</v>
      </c>
      <c r="D371" s="62">
        <f t="shared" si="97"/>
        <v>66353.7</v>
      </c>
      <c r="E371" s="60">
        <v>6499</v>
      </c>
      <c r="F371" s="61">
        <v>58805.4</v>
      </c>
      <c r="G371" s="62">
        <f t="shared" si="98"/>
        <v>65304.4</v>
      </c>
      <c r="H371" s="60">
        <v>6222.7</v>
      </c>
      <c r="I371" s="61">
        <v>57504.6</v>
      </c>
      <c r="J371" s="62">
        <f t="shared" si="94"/>
        <v>63727.299999999996</v>
      </c>
      <c r="K371" s="60">
        <v>6624</v>
      </c>
      <c r="L371" s="61">
        <v>59840</v>
      </c>
      <c r="M371" s="62">
        <f t="shared" si="95"/>
        <v>66464</v>
      </c>
      <c r="N371" s="60">
        <f t="shared" si="99"/>
        <v>25819.8</v>
      </c>
      <c r="O371" s="61">
        <f t="shared" si="99"/>
        <v>236029.6</v>
      </c>
      <c r="P371" s="62">
        <f t="shared" si="96"/>
        <v>261849.4</v>
      </c>
      <c r="Q371" s="5"/>
      <c r="R371" s="5"/>
      <c r="S371" s="5"/>
      <c r="T371" s="5"/>
      <c r="U371" s="5"/>
      <c r="V371" s="5"/>
      <c r="W371" s="5"/>
      <c r="X371" s="5"/>
      <c r="Y371" s="5"/>
      <c r="Z371" s="5"/>
      <c r="AA371" s="5"/>
      <c r="AB371" s="5"/>
      <c r="AC371" s="5"/>
      <c r="AD371" s="5"/>
      <c r="AE371" s="5"/>
    </row>
    <row r="372" spans="1:31" ht="12">
      <c r="A372" s="7" t="s">
        <v>17</v>
      </c>
      <c r="B372" s="60">
        <v>7297</v>
      </c>
      <c r="C372" s="61">
        <v>1193.4</v>
      </c>
      <c r="D372" s="62">
        <f t="shared" si="97"/>
        <v>8490.4</v>
      </c>
      <c r="E372" s="60">
        <v>6962.3</v>
      </c>
      <c r="F372" s="61">
        <v>1132</v>
      </c>
      <c r="G372" s="62">
        <f t="shared" si="98"/>
        <v>8094.3</v>
      </c>
      <c r="H372" s="60">
        <v>7538.1</v>
      </c>
      <c r="I372" s="61">
        <v>1221.1</v>
      </c>
      <c r="J372" s="62">
        <f t="shared" si="94"/>
        <v>8759.2</v>
      </c>
      <c r="K372" s="60">
        <v>7405.1</v>
      </c>
      <c r="L372" s="61">
        <v>1225.2</v>
      </c>
      <c r="M372" s="62">
        <f t="shared" si="95"/>
        <v>8630.300000000001</v>
      </c>
      <c r="N372" s="60">
        <f t="shared" si="99"/>
        <v>29202.5</v>
      </c>
      <c r="O372" s="61">
        <f t="shared" si="99"/>
        <v>4771.7</v>
      </c>
      <c r="P372" s="62">
        <f t="shared" si="96"/>
        <v>33974.2</v>
      </c>
      <c r="Q372" s="5"/>
      <c r="R372" s="5"/>
      <c r="S372" s="5"/>
      <c r="T372" s="5"/>
      <c r="U372" s="5"/>
      <c r="V372" s="5"/>
      <c r="W372" s="5"/>
      <c r="X372" s="5"/>
      <c r="Y372" s="5"/>
      <c r="Z372" s="5"/>
      <c r="AA372" s="5"/>
      <c r="AB372" s="5"/>
      <c r="AC372" s="5"/>
      <c r="AD372" s="5"/>
      <c r="AE372" s="5"/>
    </row>
    <row r="373" spans="1:31" ht="12">
      <c r="A373" s="7" t="s">
        <v>74</v>
      </c>
      <c r="B373" s="60">
        <v>2633.7</v>
      </c>
      <c r="C373" s="61">
        <v>333.6</v>
      </c>
      <c r="D373" s="62">
        <f t="shared" si="97"/>
        <v>2967.2999999999997</v>
      </c>
      <c r="E373" s="60">
        <v>2758.8</v>
      </c>
      <c r="F373" s="61">
        <v>351.2</v>
      </c>
      <c r="G373" s="62">
        <f t="shared" si="98"/>
        <v>3110</v>
      </c>
      <c r="H373" s="60">
        <v>2566.8</v>
      </c>
      <c r="I373" s="61">
        <v>332.4</v>
      </c>
      <c r="J373" s="62">
        <f t="shared" si="94"/>
        <v>2899.2000000000003</v>
      </c>
      <c r="K373" s="60">
        <v>2583.8000435686668</v>
      </c>
      <c r="L373" s="61">
        <v>331.5</v>
      </c>
      <c r="M373" s="62">
        <f t="shared" si="95"/>
        <v>2915.3000435686668</v>
      </c>
      <c r="N373" s="60">
        <f t="shared" si="99"/>
        <v>10543.100043568667</v>
      </c>
      <c r="O373" s="61">
        <f t="shared" si="99"/>
        <v>1348.6999999999998</v>
      </c>
      <c r="P373" s="62">
        <f t="shared" si="96"/>
        <v>11891.800043568666</v>
      </c>
      <c r="Q373" s="5"/>
      <c r="R373" s="5"/>
      <c r="S373" s="5"/>
      <c r="T373" s="5"/>
      <c r="U373" s="5"/>
      <c r="V373" s="5"/>
      <c r="W373" s="5"/>
      <c r="X373" s="5"/>
      <c r="Y373" s="5"/>
      <c r="Z373" s="5"/>
      <c r="AA373" s="5"/>
      <c r="AB373" s="5"/>
      <c r="AC373" s="5"/>
      <c r="AD373" s="5"/>
      <c r="AE373" s="5"/>
    </row>
    <row r="374" spans="1:31" ht="12">
      <c r="A374" s="7" t="s">
        <v>19</v>
      </c>
      <c r="B374" s="60">
        <v>2033.1</v>
      </c>
      <c r="C374" s="61">
        <v>18844.2</v>
      </c>
      <c r="D374" s="62">
        <f t="shared" si="97"/>
        <v>20877.3</v>
      </c>
      <c r="E374" s="60">
        <v>2414.3</v>
      </c>
      <c r="F374" s="61">
        <v>22652.1</v>
      </c>
      <c r="G374" s="62">
        <f t="shared" si="98"/>
        <v>25066.399999999998</v>
      </c>
      <c r="H374" s="60">
        <v>2041</v>
      </c>
      <c r="I374" s="61">
        <v>20211.9</v>
      </c>
      <c r="J374" s="62">
        <f t="shared" si="94"/>
        <v>22252.9</v>
      </c>
      <c r="K374" s="60">
        <v>2659.1</v>
      </c>
      <c r="L374" s="61">
        <v>24277.1</v>
      </c>
      <c r="M374" s="62">
        <f t="shared" si="95"/>
        <v>26936.199999999997</v>
      </c>
      <c r="N374" s="60">
        <f t="shared" si="99"/>
        <v>9147.5</v>
      </c>
      <c r="O374" s="61">
        <f t="shared" si="99"/>
        <v>85985.3</v>
      </c>
      <c r="P374" s="62">
        <f t="shared" si="96"/>
        <v>95132.8</v>
      </c>
      <c r="Q374" s="5"/>
      <c r="R374" s="5"/>
      <c r="S374" s="5"/>
      <c r="T374" s="5"/>
      <c r="U374" s="5"/>
      <c r="V374" s="5"/>
      <c r="W374" s="5"/>
      <c r="X374" s="5"/>
      <c r="Y374" s="5"/>
      <c r="Z374" s="5"/>
      <c r="AA374" s="5"/>
      <c r="AB374" s="5"/>
      <c r="AC374" s="5"/>
      <c r="AD374" s="5"/>
      <c r="AE374" s="5"/>
    </row>
    <row r="375" spans="1:31" ht="12">
      <c r="A375" s="7" t="s">
        <v>20</v>
      </c>
      <c r="B375" s="60">
        <v>4609.5</v>
      </c>
      <c r="C375" s="61">
        <v>20777.3</v>
      </c>
      <c r="D375" s="62">
        <f t="shared" si="97"/>
        <v>25386.8</v>
      </c>
      <c r="E375" s="60">
        <v>4020.7</v>
      </c>
      <c r="F375" s="61">
        <v>17574.8</v>
      </c>
      <c r="G375" s="62">
        <f t="shared" si="98"/>
        <v>21595.5</v>
      </c>
      <c r="H375" s="60">
        <v>3527.3</v>
      </c>
      <c r="I375" s="61">
        <v>15793.4</v>
      </c>
      <c r="J375" s="62">
        <f t="shared" si="94"/>
        <v>19320.7</v>
      </c>
      <c r="K375" s="60">
        <v>4653.8</v>
      </c>
      <c r="L375" s="61">
        <v>20173.2</v>
      </c>
      <c r="M375" s="62">
        <f t="shared" si="95"/>
        <v>24827</v>
      </c>
      <c r="N375" s="60">
        <f t="shared" si="99"/>
        <v>16811.3</v>
      </c>
      <c r="O375" s="61">
        <f t="shared" si="99"/>
        <v>74318.7</v>
      </c>
      <c r="P375" s="62">
        <f t="shared" si="96"/>
        <v>91130</v>
      </c>
      <c r="Q375" s="5"/>
      <c r="R375" s="5"/>
      <c r="S375" s="5"/>
      <c r="T375" s="5"/>
      <c r="U375" s="5"/>
      <c r="V375" s="5"/>
      <c r="W375" s="5"/>
      <c r="X375" s="5"/>
      <c r="Y375" s="5"/>
      <c r="Z375" s="5"/>
      <c r="AA375" s="5"/>
      <c r="AB375" s="5"/>
      <c r="AC375" s="5"/>
      <c r="AD375" s="5"/>
      <c r="AE375" s="5"/>
    </row>
    <row r="376" spans="1:31" ht="12">
      <c r="A376" s="7" t="s">
        <v>21</v>
      </c>
      <c r="B376" s="60">
        <v>2249</v>
      </c>
      <c r="C376" s="61">
        <v>9052.5</v>
      </c>
      <c r="D376" s="62">
        <f t="shared" si="97"/>
        <v>11301.5</v>
      </c>
      <c r="E376" s="60">
        <v>2318.6</v>
      </c>
      <c r="F376" s="61">
        <v>9332.6</v>
      </c>
      <c r="G376" s="62">
        <f t="shared" si="98"/>
        <v>11651.2</v>
      </c>
      <c r="H376" s="60">
        <v>2219.5</v>
      </c>
      <c r="I376" s="61">
        <v>8934.4</v>
      </c>
      <c r="J376" s="62">
        <f t="shared" si="94"/>
        <v>11153.9</v>
      </c>
      <c r="K376" s="60">
        <v>2453</v>
      </c>
      <c r="L376" s="61">
        <v>9873.5</v>
      </c>
      <c r="M376" s="62">
        <f t="shared" si="95"/>
        <v>12326.5</v>
      </c>
      <c r="N376" s="60">
        <f t="shared" si="99"/>
        <v>9240.1</v>
      </c>
      <c r="O376" s="61">
        <f t="shared" si="99"/>
        <v>37193</v>
      </c>
      <c r="P376" s="62">
        <f t="shared" si="96"/>
        <v>46433.1</v>
      </c>
      <c r="Q376" s="5"/>
      <c r="R376" s="5"/>
      <c r="S376" s="5"/>
      <c r="T376" s="5"/>
      <c r="U376" s="5"/>
      <c r="V376" s="5"/>
      <c r="W376" s="5"/>
      <c r="X376" s="5"/>
      <c r="Y376" s="5"/>
      <c r="Z376" s="5"/>
      <c r="AA376" s="5"/>
      <c r="AB376" s="5"/>
      <c r="AC376" s="5"/>
      <c r="AD376" s="5"/>
      <c r="AE376" s="5"/>
    </row>
    <row r="377" spans="1:31" ht="12">
      <c r="A377" s="7" t="s">
        <v>58</v>
      </c>
      <c r="B377" s="60">
        <v>126</v>
      </c>
      <c r="C377" s="61">
        <v>1595</v>
      </c>
      <c r="D377" s="62">
        <f t="shared" si="97"/>
        <v>1721</v>
      </c>
      <c r="E377" s="60">
        <v>108.3</v>
      </c>
      <c r="F377" s="61">
        <v>1370.7</v>
      </c>
      <c r="G377" s="62">
        <f t="shared" si="98"/>
        <v>1479</v>
      </c>
      <c r="H377" s="60">
        <v>117.4</v>
      </c>
      <c r="I377" s="61">
        <v>1486.7</v>
      </c>
      <c r="J377" s="62">
        <f t="shared" si="94"/>
        <v>1604.1000000000001</v>
      </c>
      <c r="K377" s="60">
        <v>118</v>
      </c>
      <c r="L377" s="61">
        <v>1493.5</v>
      </c>
      <c r="M377" s="62">
        <f t="shared" si="95"/>
        <v>1611.5</v>
      </c>
      <c r="N377" s="60">
        <f t="shared" si="99"/>
        <v>469.70000000000005</v>
      </c>
      <c r="O377" s="61">
        <f t="shared" si="99"/>
        <v>5945.9</v>
      </c>
      <c r="P377" s="62">
        <f t="shared" si="96"/>
        <v>6415.599999999999</v>
      </c>
      <c r="Q377" s="5"/>
      <c r="R377" s="5"/>
      <c r="S377" s="5"/>
      <c r="T377" s="5"/>
      <c r="U377" s="5"/>
      <c r="V377" s="5"/>
      <c r="W377" s="5"/>
      <c r="X377" s="5"/>
      <c r="Y377" s="5"/>
      <c r="Z377" s="5"/>
      <c r="AA377" s="5"/>
      <c r="AB377" s="5"/>
      <c r="AC377" s="5"/>
      <c r="AD377" s="5"/>
      <c r="AE377" s="5"/>
    </row>
    <row r="378" spans="1:31" ht="12">
      <c r="A378" s="7" t="s">
        <v>22</v>
      </c>
      <c r="B378" s="60">
        <v>9224.2</v>
      </c>
      <c r="C378" s="61"/>
      <c r="D378" s="62">
        <f t="shared" si="97"/>
        <v>9224.2</v>
      </c>
      <c r="E378" s="60">
        <v>9127.2</v>
      </c>
      <c r="F378" s="61"/>
      <c r="G378" s="62">
        <f t="shared" si="98"/>
        <v>9127.2</v>
      </c>
      <c r="H378" s="60">
        <v>8756</v>
      </c>
      <c r="I378" s="61"/>
      <c r="J378" s="62">
        <f t="shared" si="94"/>
        <v>8756</v>
      </c>
      <c r="K378" s="60">
        <v>10128.8</v>
      </c>
      <c r="L378" s="61"/>
      <c r="M378" s="62">
        <f t="shared" si="95"/>
        <v>10128.8</v>
      </c>
      <c r="N378" s="60">
        <f t="shared" si="99"/>
        <v>37236.2</v>
      </c>
      <c r="O378" s="61">
        <f t="shared" si="99"/>
        <v>0</v>
      </c>
      <c r="P378" s="62">
        <f t="shared" si="96"/>
        <v>37236.2</v>
      </c>
      <c r="Q378" s="5"/>
      <c r="R378" s="5"/>
      <c r="S378" s="5"/>
      <c r="T378" s="5"/>
      <c r="U378" s="5"/>
      <c r="V378" s="5"/>
      <c r="W378" s="5"/>
      <c r="X378" s="5"/>
      <c r="Y378" s="5"/>
      <c r="Z378" s="5"/>
      <c r="AA378" s="5"/>
      <c r="AB378" s="5"/>
      <c r="AC378" s="5"/>
      <c r="AD378" s="5"/>
      <c r="AE378" s="5"/>
    </row>
    <row r="379" spans="1:31" ht="12">
      <c r="A379" s="7" t="s">
        <v>23</v>
      </c>
      <c r="B379" s="60">
        <v>3908.5</v>
      </c>
      <c r="C379" s="61">
        <v>67878.8</v>
      </c>
      <c r="D379" s="62">
        <f t="shared" si="97"/>
        <v>71787.3</v>
      </c>
      <c r="E379" s="60">
        <v>4415.2</v>
      </c>
      <c r="F379" s="61">
        <v>75687.3</v>
      </c>
      <c r="G379" s="62">
        <f t="shared" si="98"/>
        <v>80102.5</v>
      </c>
      <c r="H379" s="60">
        <v>3298.5</v>
      </c>
      <c r="I379" s="61">
        <v>56347.7</v>
      </c>
      <c r="J379" s="62">
        <f t="shared" si="94"/>
        <v>59646.2</v>
      </c>
      <c r="K379" s="60">
        <v>3600.9</v>
      </c>
      <c r="L379" s="63">
        <v>58253.7</v>
      </c>
      <c r="M379" s="62">
        <f t="shared" si="95"/>
        <v>61854.6</v>
      </c>
      <c r="N379" s="60">
        <f t="shared" si="99"/>
        <v>15223.1</v>
      </c>
      <c r="O379" s="61">
        <f t="shared" si="99"/>
        <v>258167.5</v>
      </c>
      <c r="P379" s="62">
        <f t="shared" si="96"/>
        <v>273390.6</v>
      </c>
      <c r="Q379" s="5"/>
      <c r="R379" s="5"/>
      <c r="S379" s="5"/>
      <c r="T379" s="5"/>
      <c r="U379" s="5"/>
      <c r="V379" s="5"/>
      <c r="W379" s="5"/>
      <c r="X379" s="5"/>
      <c r="Y379" s="5"/>
      <c r="Z379" s="5"/>
      <c r="AA379" s="5"/>
      <c r="AB379" s="5"/>
      <c r="AC379" s="5"/>
      <c r="AD379" s="5"/>
      <c r="AE379" s="5"/>
    </row>
    <row r="380" spans="1:31" ht="12">
      <c r="A380" s="7" t="s">
        <v>24</v>
      </c>
      <c r="B380" s="60">
        <v>13815.2</v>
      </c>
      <c r="C380" s="61">
        <v>8921.1</v>
      </c>
      <c r="D380" s="62">
        <f t="shared" si="97"/>
        <v>22736.300000000003</v>
      </c>
      <c r="E380" s="60">
        <v>12323.2</v>
      </c>
      <c r="F380" s="61">
        <v>8364.3</v>
      </c>
      <c r="G380" s="62">
        <f t="shared" si="98"/>
        <v>20687.5</v>
      </c>
      <c r="H380" s="60">
        <v>13185.2</v>
      </c>
      <c r="I380" s="61">
        <v>8540.7</v>
      </c>
      <c r="J380" s="62">
        <f t="shared" si="94"/>
        <v>21725.9</v>
      </c>
      <c r="K380" s="60">
        <v>10275.9</v>
      </c>
      <c r="L380" s="61">
        <v>6731.8</v>
      </c>
      <c r="M380" s="62">
        <f t="shared" si="95"/>
        <v>17007.7</v>
      </c>
      <c r="N380" s="60">
        <f t="shared" si="99"/>
        <v>49599.50000000001</v>
      </c>
      <c r="O380" s="61">
        <f t="shared" si="99"/>
        <v>32557.9</v>
      </c>
      <c r="P380" s="62">
        <f t="shared" si="96"/>
        <v>82157.40000000001</v>
      </c>
      <c r="Q380" s="5"/>
      <c r="R380" s="5"/>
      <c r="S380" s="5"/>
      <c r="T380" s="5"/>
      <c r="U380" s="5"/>
      <c r="V380" s="5"/>
      <c r="W380" s="5"/>
      <c r="X380" s="5"/>
      <c r="Y380" s="5"/>
      <c r="Z380" s="5"/>
      <c r="AA380" s="5"/>
      <c r="AB380" s="5"/>
      <c r="AC380" s="5"/>
      <c r="AD380" s="5"/>
      <c r="AE380" s="5"/>
    </row>
    <row r="381" spans="1:31" ht="12">
      <c r="A381" s="7" t="s">
        <v>75</v>
      </c>
      <c r="B381" s="60">
        <v>3306.6</v>
      </c>
      <c r="C381" s="61">
        <v>1027.9</v>
      </c>
      <c r="D381" s="62">
        <f t="shared" si="97"/>
        <v>4334.5</v>
      </c>
      <c r="E381" s="60">
        <v>2735.8</v>
      </c>
      <c r="F381" s="61">
        <v>850.5</v>
      </c>
      <c r="G381" s="62">
        <f t="shared" si="98"/>
        <v>3586.3</v>
      </c>
      <c r="H381" s="60">
        <v>3011.8</v>
      </c>
      <c r="I381" s="61">
        <v>936.3</v>
      </c>
      <c r="J381" s="62">
        <f t="shared" si="94"/>
        <v>3948.1000000000004</v>
      </c>
      <c r="K381" s="60">
        <v>3193.7</v>
      </c>
      <c r="L381" s="61">
        <v>992.3</v>
      </c>
      <c r="M381" s="62">
        <f t="shared" si="95"/>
        <v>4186</v>
      </c>
      <c r="N381" s="60">
        <f t="shared" si="99"/>
        <v>12247.900000000001</v>
      </c>
      <c r="O381" s="61">
        <f t="shared" si="99"/>
        <v>3807</v>
      </c>
      <c r="P381" s="62">
        <f t="shared" si="96"/>
        <v>16054.900000000001</v>
      </c>
      <c r="Q381" s="5"/>
      <c r="R381" s="5"/>
      <c r="S381" s="5"/>
      <c r="T381" s="5"/>
      <c r="U381" s="5"/>
      <c r="V381" s="5"/>
      <c r="W381" s="5"/>
      <c r="X381" s="5"/>
      <c r="Y381" s="5"/>
      <c r="Z381" s="5"/>
      <c r="AA381" s="5"/>
      <c r="AB381" s="5"/>
      <c r="AC381" s="5"/>
      <c r="AD381" s="5"/>
      <c r="AE381" s="5"/>
    </row>
    <row r="382" spans="1:31" ht="12.75" thickBot="1">
      <c r="A382" s="7" t="s">
        <v>26</v>
      </c>
      <c r="B382" s="60">
        <v>143.6</v>
      </c>
      <c r="C382" s="61">
        <v>11040.4</v>
      </c>
      <c r="D382" s="62">
        <f t="shared" si="97"/>
        <v>11184</v>
      </c>
      <c r="E382" s="60">
        <v>169.9</v>
      </c>
      <c r="F382" s="61">
        <v>11737.4</v>
      </c>
      <c r="G382" s="62">
        <f t="shared" si="98"/>
        <v>11907.3</v>
      </c>
      <c r="H382" s="60">
        <v>185.9</v>
      </c>
      <c r="I382" s="61">
        <v>13470.6</v>
      </c>
      <c r="J382" s="62">
        <f t="shared" si="94"/>
        <v>13656.5</v>
      </c>
      <c r="K382" s="60">
        <v>129.5</v>
      </c>
      <c r="L382" s="61">
        <v>9683.4</v>
      </c>
      <c r="M382" s="62">
        <f t="shared" si="95"/>
        <v>9812.9</v>
      </c>
      <c r="N382" s="60">
        <f t="shared" si="99"/>
        <v>628.9</v>
      </c>
      <c r="O382" s="61">
        <f t="shared" si="99"/>
        <v>45931.8</v>
      </c>
      <c r="P382" s="62">
        <f t="shared" si="96"/>
        <v>46560.700000000004</v>
      </c>
      <c r="Q382" s="5"/>
      <c r="R382" s="5"/>
      <c r="S382" s="5"/>
      <c r="T382" s="5"/>
      <c r="U382" s="5"/>
      <c r="V382" s="5"/>
      <c r="W382" s="5"/>
      <c r="X382" s="5"/>
      <c r="Y382" s="5"/>
      <c r="Z382" s="5"/>
      <c r="AA382" s="5"/>
      <c r="AB382" s="5"/>
      <c r="AC382" s="5"/>
      <c r="AD382" s="5"/>
      <c r="AE382" s="5"/>
    </row>
    <row r="383" spans="1:31" ht="12.75" thickBot="1">
      <c r="A383" s="31" t="s">
        <v>44</v>
      </c>
      <c r="B383" s="54">
        <f>B384+B385</f>
        <v>548.9</v>
      </c>
      <c r="C383" s="55">
        <f>C384+C385</f>
        <v>51238.5</v>
      </c>
      <c r="D383" s="56">
        <f t="shared" si="97"/>
        <v>51787.4</v>
      </c>
      <c r="E383" s="55">
        <f>E384+E385</f>
        <v>474.70000000000005</v>
      </c>
      <c r="F383" s="55">
        <f>F384+F385</f>
        <v>43883</v>
      </c>
      <c r="G383" s="56">
        <f t="shared" si="98"/>
        <v>44357.7</v>
      </c>
      <c r="H383" s="55">
        <f>H384+H385</f>
        <v>505.3</v>
      </c>
      <c r="I383" s="55">
        <f>I384+I385</f>
        <v>48257</v>
      </c>
      <c r="J383" s="56">
        <f t="shared" si="94"/>
        <v>48762.3</v>
      </c>
      <c r="K383" s="55">
        <f>K384+K385</f>
        <v>657.2</v>
      </c>
      <c r="L383" s="55">
        <f>L384+L385</f>
        <v>55114</v>
      </c>
      <c r="M383" s="56">
        <f t="shared" si="95"/>
        <v>55771.2</v>
      </c>
      <c r="N383" s="57">
        <f>N384+N385</f>
        <v>2186.1</v>
      </c>
      <c r="O383" s="58">
        <f>O384+O385</f>
        <v>198492.5</v>
      </c>
      <c r="P383" s="59">
        <f t="shared" si="96"/>
        <v>200678.6</v>
      </c>
      <c r="Q383" s="5"/>
      <c r="R383" s="5"/>
      <c r="S383" s="5"/>
      <c r="T383" s="5"/>
      <c r="U383" s="5"/>
      <c r="V383" s="5"/>
      <c r="W383" s="5"/>
      <c r="X383" s="5"/>
      <c r="Y383" s="5"/>
      <c r="Z383" s="5"/>
      <c r="AA383" s="5"/>
      <c r="AB383" s="5"/>
      <c r="AC383" s="5"/>
      <c r="AD383" s="5"/>
      <c r="AE383" s="5"/>
    </row>
    <row r="384" spans="1:31" ht="12">
      <c r="A384" s="7" t="s">
        <v>45</v>
      </c>
      <c r="B384" s="60">
        <v>73.3</v>
      </c>
      <c r="C384" s="61">
        <v>36815.3</v>
      </c>
      <c r="D384" s="62">
        <f t="shared" si="97"/>
        <v>36888.600000000006</v>
      </c>
      <c r="E384" s="60">
        <v>64.6</v>
      </c>
      <c r="F384" s="61">
        <v>31532.8</v>
      </c>
      <c r="G384" s="62">
        <f t="shared" si="98"/>
        <v>31597.399999999998</v>
      </c>
      <c r="H384" s="60">
        <v>72</v>
      </c>
      <c r="I384" s="61">
        <v>35409.3</v>
      </c>
      <c r="J384" s="62">
        <f t="shared" si="94"/>
        <v>35481.3</v>
      </c>
      <c r="K384" s="60">
        <v>77.5</v>
      </c>
      <c r="L384" s="61">
        <v>37658.3</v>
      </c>
      <c r="M384" s="62">
        <f t="shared" si="95"/>
        <v>37735.8</v>
      </c>
      <c r="N384" s="60">
        <f t="shared" si="99"/>
        <v>287.4</v>
      </c>
      <c r="O384" s="61">
        <f t="shared" si="99"/>
        <v>141415.7</v>
      </c>
      <c r="P384" s="62">
        <f t="shared" si="96"/>
        <v>141703.1</v>
      </c>
      <c r="Q384" s="5"/>
      <c r="R384" s="5"/>
      <c r="S384" s="5"/>
      <c r="T384" s="5"/>
      <c r="U384" s="5"/>
      <c r="V384" s="5"/>
      <c r="W384" s="5"/>
      <c r="X384" s="5"/>
      <c r="Y384" s="5"/>
      <c r="Z384" s="5"/>
      <c r="AA384" s="5"/>
      <c r="AB384" s="5"/>
      <c r="AC384" s="5"/>
      <c r="AD384" s="5"/>
      <c r="AE384" s="5"/>
    </row>
    <row r="385" spans="1:31" ht="12">
      <c r="A385" s="7" t="s">
        <v>46</v>
      </c>
      <c r="B385" s="60">
        <v>475.6</v>
      </c>
      <c r="C385" s="61">
        <v>14423.2</v>
      </c>
      <c r="D385" s="62">
        <f t="shared" si="97"/>
        <v>14898.800000000001</v>
      </c>
      <c r="E385" s="60">
        <v>410.1</v>
      </c>
      <c r="F385" s="61">
        <v>12350.2</v>
      </c>
      <c r="G385" s="62">
        <f t="shared" si="98"/>
        <v>12760.300000000001</v>
      </c>
      <c r="H385" s="60">
        <v>433.3</v>
      </c>
      <c r="I385" s="61">
        <v>12847.7</v>
      </c>
      <c r="J385" s="62">
        <f t="shared" si="94"/>
        <v>13281</v>
      </c>
      <c r="K385" s="60">
        <v>579.7</v>
      </c>
      <c r="L385" s="61">
        <v>17455.7</v>
      </c>
      <c r="M385" s="62">
        <f t="shared" si="95"/>
        <v>18035.4</v>
      </c>
      <c r="N385" s="60">
        <f t="shared" si="99"/>
        <v>1898.7</v>
      </c>
      <c r="O385" s="61">
        <f t="shared" si="99"/>
        <v>57076.8</v>
      </c>
      <c r="P385" s="62">
        <f t="shared" si="96"/>
        <v>58975.5</v>
      </c>
      <c r="Q385" s="5"/>
      <c r="R385" s="5"/>
      <c r="S385" s="5"/>
      <c r="T385" s="5"/>
      <c r="U385" s="5"/>
      <c r="V385" s="5"/>
      <c r="W385" s="5"/>
      <c r="X385" s="5"/>
      <c r="Y385" s="5"/>
      <c r="Z385" s="5"/>
      <c r="AA385" s="5"/>
      <c r="AB385" s="5"/>
      <c r="AC385" s="5"/>
      <c r="AD385" s="5"/>
      <c r="AE385" s="5"/>
    </row>
    <row r="386" spans="1:31" ht="12.75" thickBot="1">
      <c r="A386" s="7" t="s">
        <v>30</v>
      </c>
      <c r="B386" s="60">
        <v>47710.799999999996</v>
      </c>
      <c r="C386" s="61"/>
      <c r="D386" s="62">
        <f t="shared" si="97"/>
        <v>47710.799999999996</v>
      </c>
      <c r="E386" s="60">
        <v>52552.7</v>
      </c>
      <c r="F386" s="61"/>
      <c r="G386" s="62">
        <f t="shared" si="98"/>
        <v>52552.7</v>
      </c>
      <c r="H386" s="60">
        <v>52358.899999999994</v>
      </c>
      <c r="I386" s="61"/>
      <c r="J386" s="62">
        <f t="shared" si="94"/>
        <v>52358.899999999994</v>
      </c>
      <c r="K386" s="60">
        <v>60521.299999999996</v>
      </c>
      <c r="L386" s="61"/>
      <c r="M386" s="62">
        <f t="shared" si="95"/>
        <v>60521.299999999996</v>
      </c>
      <c r="N386" s="60">
        <f t="shared" si="99"/>
        <v>213143.69999999998</v>
      </c>
      <c r="O386" s="61">
        <f t="shared" si="99"/>
        <v>0</v>
      </c>
      <c r="P386" s="62">
        <f t="shared" si="96"/>
        <v>213143.69999999998</v>
      </c>
      <c r="Q386" s="5"/>
      <c r="R386" s="5"/>
      <c r="S386" s="5"/>
      <c r="T386" s="5"/>
      <c r="U386" s="5"/>
      <c r="V386" s="5"/>
      <c r="W386" s="5"/>
      <c r="X386" s="5"/>
      <c r="Y386" s="5"/>
      <c r="Z386" s="5"/>
      <c r="AA386" s="5"/>
      <c r="AB386" s="5"/>
      <c r="AC386" s="5"/>
      <c r="AD386" s="5"/>
      <c r="AE386" s="5"/>
    </row>
    <row r="387" spans="1:31" ht="12.75" thickBot="1">
      <c r="A387" s="31" t="s">
        <v>31</v>
      </c>
      <c r="B387" s="54">
        <f>B388+B389+B390</f>
        <v>716.7570838773422</v>
      </c>
      <c r="C387" s="55">
        <f>C388+C389+C390</f>
        <v>26188.80063635952</v>
      </c>
      <c r="D387" s="56">
        <f t="shared" si="97"/>
        <v>26905.557720236862</v>
      </c>
      <c r="E387" s="55">
        <f>E388+E389+E390</f>
        <v>682.4887151981368</v>
      </c>
      <c r="F387" s="55">
        <f>F388+F389+F390</f>
        <v>24526.395648660535</v>
      </c>
      <c r="G387" s="56">
        <f t="shared" si="98"/>
        <v>25208.884363858673</v>
      </c>
      <c r="H387" s="55">
        <f>H388+H389+H390</f>
        <v>666.0009460161268</v>
      </c>
      <c r="I387" s="55">
        <f>I388+I389+I390</f>
        <v>24235.681315512375</v>
      </c>
      <c r="J387" s="56">
        <f t="shared" si="94"/>
        <v>24901.682261528502</v>
      </c>
      <c r="K387" s="55">
        <f>K388+K389+K390</f>
        <v>655.7041603444017</v>
      </c>
      <c r="L387" s="55">
        <f>L388+L389+L390</f>
        <v>24274.395796086937</v>
      </c>
      <c r="M387" s="56">
        <f t="shared" si="95"/>
        <v>24930.09995643134</v>
      </c>
      <c r="N387" s="57">
        <f>N388+N389+N390</f>
        <v>2720.9509054360074</v>
      </c>
      <c r="O387" s="58">
        <f>O388+O389+O390</f>
        <v>99225.27339661935</v>
      </c>
      <c r="P387" s="59">
        <f t="shared" si="96"/>
        <v>101946.22430205536</v>
      </c>
      <c r="Q387" s="5"/>
      <c r="R387" s="5"/>
      <c r="S387" s="5"/>
      <c r="T387" s="5"/>
      <c r="U387" s="5"/>
      <c r="V387" s="5"/>
      <c r="W387" s="5"/>
      <c r="X387" s="5"/>
      <c r="Y387" s="5"/>
      <c r="Z387" s="5"/>
      <c r="AA387" s="5"/>
      <c r="AB387" s="5"/>
      <c r="AC387" s="5"/>
      <c r="AD387" s="5"/>
      <c r="AE387" s="5"/>
    </row>
    <row r="388" spans="1:31" ht="12">
      <c r="A388" s="7" t="s">
        <v>76</v>
      </c>
      <c r="B388" s="60"/>
      <c r="C388" s="61">
        <v>9526.8</v>
      </c>
      <c r="D388" s="62">
        <f t="shared" si="97"/>
        <v>9526.8</v>
      </c>
      <c r="E388" s="60"/>
      <c r="F388" s="61">
        <v>9175</v>
      </c>
      <c r="G388" s="62">
        <f t="shared" si="98"/>
        <v>9175</v>
      </c>
      <c r="H388" s="60"/>
      <c r="I388" s="61">
        <v>9426.7</v>
      </c>
      <c r="J388" s="62">
        <f t="shared" si="94"/>
        <v>9426.7</v>
      </c>
      <c r="K388" s="60"/>
      <c r="L388" s="61">
        <v>9295.6</v>
      </c>
      <c r="M388" s="62">
        <f t="shared" si="95"/>
        <v>9295.6</v>
      </c>
      <c r="N388" s="60">
        <f t="shared" si="99"/>
        <v>0</v>
      </c>
      <c r="O388" s="61">
        <f t="shared" si="99"/>
        <v>37424.1</v>
      </c>
      <c r="P388" s="62">
        <f t="shared" si="96"/>
        <v>37424.1</v>
      </c>
      <c r="Q388" s="5"/>
      <c r="R388" s="5"/>
      <c r="S388" s="5"/>
      <c r="T388" s="5"/>
      <c r="U388" s="5"/>
      <c r="V388" s="5"/>
      <c r="W388" s="5"/>
      <c r="X388" s="5"/>
      <c r="Y388" s="5"/>
      <c r="Z388" s="5"/>
      <c r="AA388" s="5"/>
      <c r="AB388" s="5"/>
      <c r="AC388" s="5"/>
      <c r="AD388" s="5"/>
      <c r="AE388" s="5"/>
    </row>
    <row r="389" spans="1:31" ht="12">
      <c r="A389" s="7" t="s">
        <v>77</v>
      </c>
      <c r="B389" s="60">
        <v>625</v>
      </c>
      <c r="C389" s="61">
        <v>11933</v>
      </c>
      <c r="D389" s="62">
        <f t="shared" si="97"/>
        <v>12558</v>
      </c>
      <c r="E389" s="60">
        <v>598.3</v>
      </c>
      <c r="F389" s="61">
        <v>10989.4</v>
      </c>
      <c r="G389" s="62">
        <f t="shared" si="98"/>
        <v>11587.699999999999</v>
      </c>
      <c r="H389" s="60">
        <v>580.8</v>
      </c>
      <c r="I389" s="61">
        <v>10509.7</v>
      </c>
      <c r="J389" s="62">
        <f t="shared" si="94"/>
        <v>11090.5</v>
      </c>
      <c r="K389" s="60">
        <v>571.8</v>
      </c>
      <c r="L389" s="61">
        <v>10642.7</v>
      </c>
      <c r="M389" s="62">
        <f t="shared" si="95"/>
        <v>11214.5</v>
      </c>
      <c r="N389" s="60">
        <f t="shared" si="99"/>
        <v>2375.8999999999996</v>
      </c>
      <c r="O389" s="61">
        <f t="shared" si="99"/>
        <v>44074.8</v>
      </c>
      <c r="P389" s="62">
        <f t="shared" si="96"/>
        <v>46450.700000000004</v>
      </c>
      <c r="Q389" s="5"/>
      <c r="R389" s="5"/>
      <c r="S389" s="5"/>
      <c r="T389" s="5"/>
      <c r="U389" s="5"/>
      <c r="V389" s="5"/>
      <c r="W389" s="5"/>
      <c r="X389" s="5"/>
      <c r="Y389" s="5"/>
      <c r="Z389" s="5"/>
      <c r="AA389" s="5"/>
      <c r="AB389" s="5"/>
      <c r="AC389" s="5"/>
      <c r="AD389" s="5"/>
      <c r="AE389" s="5"/>
    </row>
    <row r="390" spans="1:31" ht="12.75" thickBot="1">
      <c r="A390" s="7" t="s">
        <v>78</v>
      </c>
      <c r="B390" s="60">
        <v>91.75708387734218</v>
      </c>
      <c r="C390" s="61">
        <v>4729.0006363595185</v>
      </c>
      <c r="D390" s="62">
        <f t="shared" si="97"/>
        <v>4820.75772023686</v>
      </c>
      <c r="E390" s="60">
        <v>84.18871519813685</v>
      </c>
      <c r="F390" s="61">
        <v>4361.995648660533</v>
      </c>
      <c r="G390" s="62">
        <f t="shared" si="98"/>
        <v>4446.184363858671</v>
      </c>
      <c r="H390" s="60">
        <v>85.2009460161269</v>
      </c>
      <c r="I390" s="61">
        <v>4299.281315512373</v>
      </c>
      <c r="J390" s="62">
        <f t="shared" si="94"/>
        <v>4384.4822615285</v>
      </c>
      <c r="K390" s="60">
        <v>83.90416034440172</v>
      </c>
      <c r="L390" s="61">
        <v>4336.095796086933</v>
      </c>
      <c r="M390" s="62">
        <f t="shared" si="95"/>
        <v>4419.999956431335</v>
      </c>
      <c r="N390" s="60">
        <f t="shared" si="99"/>
        <v>345.05090543600767</v>
      </c>
      <c r="O390" s="61">
        <f t="shared" si="99"/>
        <v>17726.373396619358</v>
      </c>
      <c r="P390" s="62">
        <f t="shared" si="96"/>
        <v>18071.424302055366</v>
      </c>
      <c r="Q390" s="5"/>
      <c r="R390" s="5"/>
      <c r="S390" s="5"/>
      <c r="T390" s="5"/>
      <c r="U390" s="5"/>
      <c r="V390" s="5"/>
      <c r="W390" s="5"/>
      <c r="X390" s="5"/>
      <c r="Y390" s="5"/>
      <c r="Z390" s="5"/>
      <c r="AA390" s="5"/>
      <c r="AB390" s="5"/>
      <c r="AC390" s="5"/>
      <c r="AD390" s="5"/>
      <c r="AE390" s="5"/>
    </row>
    <row r="391" spans="1:31" ht="12.75" thickBot="1">
      <c r="A391" s="39" t="s">
        <v>79</v>
      </c>
      <c r="B391" s="43">
        <f>B364+B365+B369+B372+B373+B374+B375+B376+B377+B378+B379+B380+B381+B382+B383+B386+B387</f>
        <v>197238.85708387734</v>
      </c>
      <c r="C391" s="44">
        <f>C364+C365+C369+C372+C373+C374+C375+C376+C377+C378+C379+C380+C381+C382+C383+C386+C387</f>
        <v>376185.7006363595</v>
      </c>
      <c r="D391" s="44">
        <f t="shared" si="97"/>
        <v>573424.5577202368</v>
      </c>
      <c r="E391" s="44">
        <f>E364+E365+E369+E372+E373+E374+E375+E376+E377+E378+E379+E380+E381+E382+E383+E386+E387</f>
        <v>202173.68871519814</v>
      </c>
      <c r="F391" s="44">
        <f>F364+F365+F369+F372+F373+F374+F375+F376+F377+F378+F379+F380+F381+F382+F383+F386+F387</f>
        <v>352394.09564866056</v>
      </c>
      <c r="G391" s="44">
        <f t="shared" si="98"/>
        <v>554567.7843638586</v>
      </c>
      <c r="H391" s="44">
        <f>H364+H365+H369+H372+H373+H374+H375+H376+H377+H378+H379+H380+H381+H382+H383+H386+H387</f>
        <v>198171.9009460161</v>
      </c>
      <c r="I391" s="44">
        <f>I364+I365+I369+I372+I373+I374+I375+I376+I377+I378+I379+I380+I381+I382+I383+I386+I387</f>
        <v>333974.38131551235</v>
      </c>
      <c r="J391" s="44">
        <f t="shared" si="94"/>
        <v>532146.2822615284</v>
      </c>
      <c r="K391" s="44">
        <f>K364+K365+K369+K372+K373+K374+K375+K376+K377+K378+K379+K380+K381+K382+K383+K386+K387</f>
        <v>199779.8042039131</v>
      </c>
      <c r="L391" s="44">
        <f>L364+L365+L369+L372+L373+L374+L375+L376+L377+L378+L379+L380+L381+L382+L383+L386+L387</f>
        <v>345675.6957960869</v>
      </c>
      <c r="M391" s="44">
        <f t="shared" si="95"/>
        <v>545455.5</v>
      </c>
      <c r="N391" s="44">
        <f>N364+N365+N369+N372+N373+N374+N375+N376+N377+N378+N379+N380+N381+N382+N383+N386+N387</f>
        <v>797364.2509490045</v>
      </c>
      <c r="O391" s="45">
        <f>O364+O365+O369+O372+O373+O374+O375+O376+O377+O378+O379+O380+O381+O382+O383+O386+O387</f>
        <v>1408229.8733966192</v>
      </c>
      <c r="P391" s="46">
        <f t="shared" si="96"/>
        <v>2205594.124345624</v>
      </c>
      <c r="Q391" s="5"/>
      <c r="R391" s="5"/>
      <c r="S391" s="5"/>
      <c r="T391" s="5"/>
      <c r="U391" s="5"/>
      <c r="V391" s="5"/>
      <c r="W391" s="5"/>
      <c r="X391" s="5"/>
      <c r="Y391" s="5"/>
      <c r="Z391" s="5"/>
      <c r="AA391" s="5"/>
      <c r="AB391" s="5"/>
      <c r="AC391" s="5"/>
      <c r="AD391" s="5"/>
      <c r="AE391" s="5"/>
    </row>
    <row r="392" ht="12">
      <c r="A392"/>
    </row>
    <row r="393" spans="1:16" ht="63.75" customHeight="1" thickBot="1">
      <c r="A393" s="81" t="s">
        <v>88</v>
      </c>
      <c r="B393" s="90"/>
      <c r="C393" s="90"/>
      <c r="D393" s="90"/>
      <c r="E393" s="90"/>
      <c r="F393" s="90"/>
      <c r="G393" s="90"/>
      <c r="H393" s="90"/>
      <c r="I393" s="90"/>
      <c r="J393" s="90"/>
      <c r="K393" s="90"/>
      <c r="L393" s="90"/>
      <c r="M393" s="90"/>
      <c r="N393" s="90"/>
      <c r="O393" s="90"/>
      <c r="P393" s="90"/>
    </row>
    <row r="394" spans="1:16" ht="13.5" thickBot="1" thickTop="1">
      <c r="A394" s="82" t="s">
        <v>1</v>
      </c>
      <c r="B394" s="84" t="s">
        <v>36</v>
      </c>
      <c r="C394" s="85"/>
      <c r="D394" s="86"/>
      <c r="E394" s="84" t="s">
        <v>37</v>
      </c>
      <c r="F394" s="85"/>
      <c r="G394" s="86"/>
      <c r="H394" s="84" t="s">
        <v>38</v>
      </c>
      <c r="I394" s="85"/>
      <c r="J394" s="86"/>
      <c r="K394" s="84" t="s">
        <v>39</v>
      </c>
      <c r="L394" s="85"/>
      <c r="M394" s="86"/>
      <c r="N394" s="84" t="s">
        <v>72</v>
      </c>
      <c r="O394" s="87"/>
      <c r="P394" s="88"/>
    </row>
    <row r="395" spans="1:16" ht="12.75" thickBot="1">
      <c r="A395" s="83"/>
      <c r="B395" s="13" t="s">
        <v>6</v>
      </c>
      <c r="C395" s="14" t="s">
        <v>7</v>
      </c>
      <c r="D395" s="15" t="s">
        <v>8</v>
      </c>
      <c r="E395" s="13" t="s">
        <v>6</v>
      </c>
      <c r="F395" s="14" t="s">
        <v>7</v>
      </c>
      <c r="G395" s="15" t="s">
        <v>8</v>
      </c>
      <c r="H395" s="13" t="s">
        <v>6</v>
      </c>
      <c r="I395" s="14" t="s">
        <v>7</v>
      </c>
      <c r="J395" s="15" t="s">
        <v>8</v>
      </c>
      <c r="K395" s="13" t="s">
        <v>6</v>
      </c>
      <c r="L395" s="14" t="s">
        <v>7</v>
      </c>
      <c r="M395" s="15" t="s">
        <v>8</v>
      </c>
      <c r="N395" s="36" t="s">
        <v>6</v>
      </c>
      <c r="O395" s="38" t="s">
        <v>7</v>
      </c>
      <c r="P395" s="49" t="s">
        <v>8</v>
      </c>
    </row>
    <row r="396" spans="1:31" ht="13.5" thickBot="1" thickTop="1">
      <c r="A396" s="6" t="s">
        <v>9</v>
      </c>
      <c r="B396" s="51">
        <v>64.4</v>
      </c>
      <c r="C396" s="52">
        <v>89760.2</v>
      </c>
      <c r="D396" s="53">
        <f>B396+C396</f>
        <v>89824.59999999999</v>
      </c>
      <c r="E396" s="51">
        <v>45.5</v>
      </c>
      <c r="F396" s="52">
        <v>62438.3</v>
      </c>
      <c r="G396" s="53">
        <f>E396+F396</f>
        <v>62483.8</v>
      </c>
      <c r="H396" s="51">
        <v>46.8</v>
      </c>
      <c r="I396" s="52">
        <v>64504.8</v>
      </c>
      <c r="J396" s="53">
        <f aca="true" t="shared" si="100" ref="J396:J422">H396+I396</f>
        <v>64551.600000000006</v>
      </c>
      <c r="K396" s="51">
        <v>43.5</v>
      </c>
      <c r="L396" s="52">
        <v>61556</v>
      </c>
      <c r="M396" s="53">
        <f aca="true" t="shared" si="101" ref="M396:M422">K396+L396</f>
        <v>61599.5</v>
      </c>
      <c r="N396" s="51">
        <f>B396+E396+H396+K396</f>
        <v>200.2</v>
      </c>
      <c r="O396" s="52">
        <f>C396+F396+I396+L396</f>
        <v>278259.3</v>
      </c>
      <c r="P396" s="53">
        <f aca="true" t="shared" si="102" ref="P396:P422">N396+O396</f>
        <v>278459.5</v>
      </c>
      <c r="Q396" s="5"/>
      <c r="R396" s="5"/>
      <c r="S396" s="5"/>
      <c r="T396" s="5"/>
      <c r="U396" s="5"/>
      <c r="V396" s="5"/>
      <c r="W396" s="5"/>
      <c r="X396" s="5"/>
      <c r="Y396" s="5"/>
      <c r="Z396" s="5"/>
      <c r="AA396" s="5"/>
      <c r="AB396" s="5"/>
      <c r="AC396" s="5"/>
      <c r="AD396" s="5"/>
      <c r="AE396" s="5"/>
    </row>
    <row r="397" spans="1:31" ht="12.75" thickBot="1">
      <c r="A397" s="31" t="s">
        <v>10</v>
      </c>
      <c r="B397" s="54">
        <f>B398+B399+B400</f>
        <v>62328.5</v>
      </c>
      <c r="C397" s="55">
        <f>C398+C399+C400</f>
        <v>17745.1</v>
      </c>
      <c r="D397" s="56">
        <f aca="true" t="shared" si="103" ref="D397:D422">B397+C397</f>
        <v>80073.6</v>
      </c>
      <c r="E397" s="55">
        <f>E398+E399+E400</f>
        <v>62612.7</v>
      </c>
      <c r="F397" s="55">
        <f>F398+F399+F400</f>
        <v>19458.5</v>
      </c>
      <c r="G397" s="56">
        <f aca="true" t="shared" si="104" ref="G397:G422">E397+F397</f>
        <v>82071.2</v>
      </c>
      <c r="H397" s="55">
        <f>H398+H399+H400</f>
        <v>58545.9</v>
      </c>
      <c r="I397" s="55">
        <f>I398+I399+I400</f>
        <v>18540</v>
      </c>
      <c r="J397" s="56">
        <f t="shared" si="100"/>
        <v>77085.9</v>
      </c>
      <c r="K397" s="55">
        <f>K398+K399+K400</f>
        <v>56818.6</v>
      </c>
      <c r="L397" s="55">
        <f>L398+L399+L400</f>
        <v>18089.5</v>
      </c>
      <c r="M397" s="56">
        <f t="shared" si="101"/>
        <v>74908.1</v>
      </c>
      <c r="N397" s="57">
        <f>N398+N399+N400</f>
        <v>240305.69999999998</v>
      </c>
      <c r="O397" s="58">
        <f>O398+O399+O400</f>
        <v>73833.1</v>
      </c>
      <c r="P397" s="59">
        <f t="shared" si="102"/>
        <v>314138.8</v>
      </c>
      <c r="Q397" s="5"/>
      <c r="R397" s="5"/>
      <c r="S397" s="5"/>
      <c r="T397" s="5"/>
      <c r="U397" s="5"/>
      <c r="V397" s="5"/>
      <c r="W397" s="5"/>
      <c r="X397" s="5"/>
      <c r="Y397" s="5"/>
      <c r="Z397" s="5"/>
      <c r="AA397" s="5"/>
      <c r="AB397" s="5"/>
      <c r="AC397" s="5"/>
      <c r="AD397" s="5"/>
      <c r="AE397" s="5"/>
    </row>
    <row r="398" spans="1:31" ht="12">
      <c r="A398" s="7" t="s">
        <v>73</v>
      </c>
      <c r="B398" s="60">
        <v>30085.9</v>
      </c>
      <c r="C398" s="61">
        <v>5313.3</v>
      </c>
      <c r="D398" s="62">
        <f t="shared" si="103"/>
        <v>35399.200000000004</v>
      </c>
      <c r="E398" s="60">
        <v>29784.8</v>
      </c>
      <c r="F398" s="61">
        <v>5256.1</v>
      </c>
      <c r="G398" s="62">
        <f t="shared" si="104"/>
        <v>35040.9</v>
      </c>
      <c r="H398" s="60">
        <v>28523</v>
      </c>
      <c r="I398" s="61">
        <v>5033.5</v>
      </c>
      <c r="J398" s="62">
        <f t="shared" si="100"/>
        <v>33556.5</v>
      </c>
      <c r="K398" s="60">
        <v>28972.6</v>
      </c>
      <c r="L398" s="61">
        <v>4742.2</v>
      </c>
      <c r="M398" s="62">
        <f t="shared" si="101"/>
        <v>33714.799999999996</v>
      </c>
      <c r="N398" s="60">
        <f aca="true" t="shared" si="105" ref="N398:O422">B398+E398+H398+K398</f>
        <v>117366.29999999999</v>
      </c>
      <c r="O398" s="61">
        <f t="shared" si="105"/>
        <v>20345.100000000002</v>
      </c>
      <c r="P398" s="62">
        <f t="shared" si="102"/>
        <v>137711.4</v>
      </c>
      <c r="Q398" s="5"/>
      <c r="R398" s="5"/>
      <c r="S398" s="5"/>
      <c r="T398" s="5"/>
      <c r="U398" s="5"/>
      <c r="V398" s="5"/>
      <c r="W398" s="5"/>
      <c r="X398" s="5"/>
      <c r="Y398" s="5"/>
      <c r="Z398" s="5"/>
      <c r="AA398" s="5"/>
      <c r="AB398" s="5"/>
      <c r="AC398" s="5"/>
      <c r="AD398" s="5"/>
      <c r="AE398" s="5"/>
    </row>
    <row r="399" spans="1:31" ht="12">
      <c r="A399" s="7" t="s">
        <v>40</v>
      </c>
      <c r="B399" s="60">
        <v>31841.4</v>
      </c>
      <c r="C399" s="61">
        <v>5251.4</v>
      </c>
      <c r="D399" s="62">
        <f t="shared" si="103"/>
        <v>37092.8</v>
      </c>
      <c r="E399" s="60">
        <v>32409.7</v>
      </c>
      <c r="F399" s="61">
        <v>6556.2</v>
      </c>
      <c r="G399" s="62">
        <f t="shared" si="104"/>
        <v>38965.9</v>
      </c>
      <c r="H399" s="60">
        <v>29607.9</v>
      </c>
      <c r="I399" s="61">
        <v>6064.2</v>
      </c>
      <c r="J399" s="62">
        <f t="shared" si="100"/>
        <v>35672.1</v>
      </c>
      <c r="K399" s="60">
        <v>27413.1</v>
      </c>
      <c r="L399" s="61">
        <v>5283.5</v>
      </c>
      <c r="M399" s="62">
        <f t="shared" si="101"/>
        <v>32696.6</v>
      </c>
      <c r="N399" s="60">
        <f t="shared" si="105"/>
        <v>121272.1</v>
      </c>
      <c r="O399" s="61">
        <f t="shared" si="105"/>
        <v>23155.3</v>
      </c>
      <c r="P399" s="62">
        <f t="shared" si="102"/>
        <v>144427.4</v>
      </c>
      <c r="Q399" s="5"/>
      <c r="R399" s="5"/>
      <c r="S399" s="5"/>
      <c r="T399" s="5"/>
      <c r="U399" s="5"/>
      <c r="V399" s="5"/>
      <c r="W399" s="5"/>
      <c r="X399" s="5"/>
      <c r="Y399" s="5"/>
      <c r="Z399" s="5"/>
      <c r="AA399" s="5"/>
      <c r="AB399" s="5"/>
      <c r="AC399" s="5"/>
      <c r="AD399" s="5"/>
      <c r="AE399" s="5"/>
    </row>
    <row r="400" spans="1:31" ht="12.75" thickBot="1">
      <c r="A400" s="7" t="s">
        <v>13</v>
      </c>
      <c r="B400" s="60">
        <v>401.2</v>
      </c>
      <c r="C400" s="61">
        <v>7180.4</v>
      </c>
      <c r="D400" s="62">
        <f t="shared" si="103"/>
        <v>7581.599999999999</v>
      </c>
      <c r="E400" s="60">
        <v>418.2</v>
      </c>
      <c r="F400" s="61">
        <v>7646.2</v>
      </c>
      <c r="G400" s="62">
        <f t="shared" si="104"/>
        <v>8064.4</v>
      </c>
      <c r="H400" s="60">
        <v>415</v>
      </c>
      <c r="I400" s="61">
        <v>7442.3</v>
      </c>
      <c r="J400" s="62">
        <f t="shared" si="100"/>
        <v>7857.3</v>
      </c>
      <c r="K400" s="60">
        <v>432.9</v>
      </c>
      <c r="L400" s="61">
        <v>8063.799999999999</v>
      </c>
      <c r="M400" s="62">
        <f t="shared" si="101"/>
        <v>8496.699999999999</v>
      </c>
      <c r="N400" s="60">
        <f t="shared" si="105"/>
        <v>1667.3000000000002</v>
      </c>
      <c r="O400" s="61">
        <f t="shared" si="105"/>
        <v>30332.699999999997</v>
      </c>
      <c r="P400" s="62">
        <f t="shared" si="102"/>
        <v>31999.999999999996</v>
      </c>
      <c r="Q400" s="5"/>
      <c r="R400" s="5"/>
      <c r="S400" s="5"/>
      <c r="T400" s="5"/>
      <c r="U400" s="5"/>
      <c r="V400" s="5"/>
      <c r="W400" s="5"/>
      <c r="X400" s="5"/>
      <c r="Y400" s="5"/>
      <c r="Z400" s="5"/>
      <c r="AA400" s="5"/>
      <c r="AB400" s="5"/>
      <c r="AC400" s="5"/>
      <c r="AD400" s="5"/>
      <c r="AE400" s="5"/>
    </row>
    <row r="401" spans="1:31" ht="12.75" thickBot="1">
      <c r="A401" s="31" t="s">
        <v>14</v>
      </c>
      <c r="B401" s="54">
        <f>B402+B403</f>
        <v>31850.7</v>
      </c>
      <c r="C401" s="55">
        <f>C402+C403</f>
        <v>80502.29999999999</v>
      </c>
      <c r="D401" s="56">
        <f t="shared" si="103"/>
        <v>112352.99999999999</v>
      </c>
      <c r="E401" s="55">
        <f>E402+E403</f>
        <v>38680.4</v>
      </c>
      <c r="F401" s="55">
        <f>F402+F403</f>
        <v>70638.79999999999</v>
      </c>
      <c r="G401" s="56">
        <f t="shared" si="104"/>
        <v>109319.19999999998</v>
      </c>
      <c r="H401" s="55">
        <f>H402+H403</f>
        <v>29094.899999999998</v>
      </c>
      <c r="I401" s="55">
        <f>I402+I403</f>
        <v>69287.9</v>
      </c>
      <c r="J401" s="56">
        <f t="shared" si="100"/>
        <v>98382.79999999999</v>
      </c>
      <c r="K401" s="55">
        <f>K402+K403</f>
        <v>27928.3</v>
      </c>
      <c r="L401" s="55">
        <f>L402+L403</f>
        <v>60085.6</v>
      </c>
      <c r="M401" s="56">
        <f t="shared" si="101"/>
        <v>88013.9</v>
      </c>
      <c r="N401" s="57">
        <f>N402+N403</f>
        <v>127554.3</v>
      </c>
      <c r="O401" s="58">
        <f>O402+O403</f>
        <v>280514.60000000003</v>
      </c>
      <c r="P401" s="59">
        <f t="shared" si="102"/>
        <v>408068.9</v>
      </c>
      <c r="Q401" s="5"/>
      <c r="R401" s="5"/>
      <c r="S401" s="5"/>
      <c r="T401" s="5"/>
      <c r="U401" s="5"/>
      <c r="V401" s="5"/>
      <c r="W401" s="5"/>
      <c r="X401" s="5"/>
      <c r="Y401" s="5"/>
      <c r="Z401" s="5"/>
      <c r="AA401" s="5"/>
      <c r="AB401" s="5"/>
      <c r="AC401" s="5"/>
      <c r="AD401" s="5"/>
      <c r="AE401" s="5"/>
    </row>
    <row r="402" spans="1:31" ht="12">
      <c r="A402" s="7" t="s">
        <v>15</v>
      </c>
      <c r="B402" s="60">
        <v>22974</v>
      </c>
      <c r="C402" s="61">
        <v>1198.4</v>
      </c>
      <c r="D402" s="62">
        <f t="shared" si="103"/>
        <v>24172.4</v>
      </c>
      <c r="E402" s="60">
        <v>30878.1</v>
      </c>
      <c r="F402" s="61">
        <v>1714.9</v>
      </c>
      <c r="G402" s="62">
        <f t="shared" si="104"/>
        <v>32593</v>
      </c>
      <c r="H402" s="60">
        <v>21621.6</v>
      </c>
      <c r="I402" s="61">
        <v>1156.2</v>
      </c>
      <c r="J402" s="62">
        <f t="shared" si="100"/>
        <v>22777.8</v>
      </c>
      <c r="K402" s="60">
        <v>21488.8</v>
      </c>
      <c r="L402" s="61">
        <v>1242.4</v>
      </c>
      <c r="M402" s="62">
        <f t="shared" si="101"/>
        <v>22731.2</v>
      </c>
      <c r="N402" s="60">
        <f t="shared" si="105"/>
        <v>96962.5</v>
      </c>
      <c r="O402" s="61">
        <f t="shared" si="105"/>
        <v>5311.9</v>
      </c>
      <c r="P402" s="62">
        <f t="shared" si="102"/>
        <v>102274.4</v>
      </c>
      <c r="Q402" s="5"/>
      <c r="R402" s="5"/>
      <c r="S402" s="5"/>
      <c r="T402" s="5"/>
      <c r="U402" s="5"/>
      <c r="V402" s="5"/>
      <c r="W402" s="5"/>
      <c r="X402" s="5"/>
      <c r="Y402" s="5"/>
      <c r="Z402" s="5"/>
      <c r="AA402" s="5"/>
      <c r="AB402" s="5"/>
      <c r="AC402" s="5"/>
      <c r="AD402" s="5"/>
      <c r="AE402" s="5"/>
    </row>
    <row r="403" spans="1:31" ht="12">
      <c r="A403" s="7" t="s">
        <v>16</v>
      </c>
      <c r="B403" s="60">
        <f>8876.7</f>
        <v>8876.7</v>
      </c>
      <c r="C403" s="61">
        <v>79303.9</v>
      </c>
      <c r="D403" s="62">
        <f t="shared" si="103"/>
        <v>88180.59999999999</v>
      </c>
      <c r="E403" s="60">
        <v>7802.3</v>
      </c>
      <c r="F403" s="61">
        <v>68923.9</v>
      </c>
      <c r="G403" s="62">
        <f t="shared" si="104"/>
        <v>76726.2</v>
      </c>
      <c r="H403" s="60">
        <v>7473.3</v>
      </c>
      <c r="I403" s="61">
        <v>68131.7</v>
      </c>
      <c r="J403" s="62">
        <f t="shared" si="100"/>
        <v>75605</v>
      </c>
      <c r="K403" s="60">
        <v>6439.5</v>
      </c>
      <c r="L403" s="61">
        <v>58843.2</v>
      </c>
      <c r="M403" s="62">
        <f t="shared" si="101"/>
        <v>65282.7</v>
      </c>
      <c r="N403" s="60">
        <f t="shared" si="105"/>
        <v>30591.8</v>
      </c>
      <c r="O403" s="61">
        <f t="shared" si="105"/>
        <v>275202.7</v>
      </c>
      <c r="P403" s="62">
        <f t="shared" si="102"/>
        <v>305794.5</v>
      </c>
      <c r="Q403" s="5"/>
      <c r="R403" s="5"/>
      <c r="S403" s="5"/>
      <c r="T403" s="5"/>
      <c r="U403" s="5"/>
      <c r="V403" s="5"/>
      <c r="W403" s="5"/>
      <c r="X403" s="5"/>
      <c r="Y403" s="5"/>
      <c r="Z403" s="5"/>
      <c r="AA403" s="5"/>
      <c r="AB403" s="5"/>
      <c r="AC403" s="5"/>
      <c r="AD403" s="5"/>
      <c r="AE403" s="5"/>
    </row>
    <row r="404" spans="1:31" ht="12">
      <c r="A404" s="7" t="s">
        <v>17</v>
      </c>
      <c r="B404" s="60">
        <v>8534.8</v>
      </c>
      <c r="C404" s="61">
        <v>1348.5</v>
      </c>
      <c r="D404" s="62">
        <f t="shared" si="103"/>
        <v>9883.3</v>
      </c>
      <c r="E404" s="60">
        <v>8080.9</v>
      </c>
      <c r="F404" s="61">
        <v>1269.5</v>
      </c>
      <c r="G404" s="62">
        <f t="shared" si="104"/>
        <v>9350.4</v>
      </c>
      <c r="H404" s="60">
        <v>8774.9</v>
      </c>
      <c r="I404" s="61">
        <v>1425.3</v>
      </c>
      <c r="J404" s="62">
        <f t="shared" si="100"/>
        <v>10200.199999999999</v>
      </c>
      <c r="K404" s="60">
        <v>8388.9</v>
      </c>
      <c r="L404" s="61">
        <v>1392.8</v>
      </c>
      <c r="M404" s="62">
        <f t="shared" si="101"/>
        <v>9781.699999999999</v>
      </c>
      <c r="N404" s="60">
        <f t="shared" si="105"/>
        <v>33779.5</v>
      </c>
      <c r="O404" s="61">
        <f t="shared" si="105"/>
        <v>5436.1</v>
      </c>
      <c r="P404" s="62">
        <f t="shared" si="102"/>
        <v>39215.6</v>
      </c>
      <c r="Q404" s="5"/>
      <c r="R404" s="5"/>
      <c r="S404" s="5"/>
      <c r="T404" s="5"/>
      <c r="U404" s="5"/>
      <c r="V404" s="5"/>
      <c r="W404" s="5"/>
      <c r="X404" s="5"/>
      <c r="Y404" s="5"/>
      <c r="Z404" s="5"/>
      <c r="AA404" s="5"/>
      <c r="AB404" s="5"/>
      <c r="AC404" s="5"/>
      <c r="AD404" s="5"/>
      <c r="AE404" s="5"/>
    </row>
    <row r="405" spans="1:31" ht="12">
      <c r="A405" s="7" t="s">
        <v>74</v>
      </c>
      <c r="B405" s="60">
        <v>3078.8</v>
      </c>
      <c r="C405" s="61">
        <v>373.6</v>
      </c>
      <c r="D405" s="62">
        <f t="shared" si="103"/>
        <v>3452.4</v>
      </c>
      <c r="E405" s="60">
        <v>3188.1</v>
      </c>
      <c r="F405" s="61">
        <v>391.5</v>
      </c>
      <c r="G405" s="62">
        <f t="shared" si="104"/>
        <v>3579.6</v>
      </c>
      <c r="H405" s="60">
        <v>2995.3</v>
      </c>
      <c r="I405" s="61">
        <v>368.3</v>
      </c>
      <c r="J405" s="62">
        <f t="shared" si="100"/>
        <v>3363.6000000000004</v>
      </c>
      <c r="K405" s="60">
        <v>2980.4</v>
      </c>
      <c r="L405" s="61">
        <v>371.3</v>
      </c>
      <c r="M405" s="62">
        <f t="shared" si="101"/>
        <v>3351.7000000000003</v>
      </c>
      <c r="N405" s="60">
        <f t="shared" si="105"/>
        <v>12242.6</v>
      </c>
      <c r="O405" s="61">
        <f t="shared" si="105"/>
        <v>1504.7</v>
      </c>
      <c r="P405" s="62">
        <f t="shared" si="102"/>
        <v>13747.300000000001</v>
      </c>
      <c r="Q405" s="5"/>
      <c r="R405" s="5"/>
      <c r="S405" s="5"/>
      <c r="T405" s="5"/>
      <c r="U405" s="5"/>
      <c r="V405" s="5"/>
      <c r="W405" s="5"/>
      <c r="X405" s="5"/>
      <c r="Y405" s="5"/>
      <c r="Z405" s="5"/>
      <c r="AA405" s="5"/>
      <c r="AB405" s="5"/>
      <c r="AC405" s="5"/>
      <c r="AD405" s="5"/>
      <c r="AE405" s="5"/>
    </row>
    <row r="406" spans="1:31" ht="12">
      <c r="A406" s="7" t="s">
        <v>19</v>
      </c>
      <c r="B406" s="60">
        <f>2577</f>
        <v>2577</v>
      </c>
      <c r="C406" s="61">
        <v>23268.5</v>
      </c>
      <c r="D406" s="62">
        <f t="shared" si="103"/>
        <v>25845.5</v>
      </c>
      <c r="E406" s="60">
        <v>3086.9</v>
      </c>
      <c r="F406" s="61">
        <v>27336.8</v>
      </c>
      <c r="G406" s="62">
        <f t="shared" si="104"/>
        <v>30423.7</v>
      </c>
      <c r="H406" s="60">
        <v>2573.7</v>
      </c>
      <c r="I406" s="61">
        <v>28007.9</v>
      </c>
      <c r="J406" s="62">
        <f t="shared" si="100"/>
        <v>30581.600000000002</v>
      </c>
      <c r="K406" s="60">
        <v>3237.8</v>
      </c>
      <c r="L406" s="61">
        <v>29446.4</v>
      </c>
      <c r="M406" s="62">
        <f t="shared" si="101"/>
        <v>32684.2</v>
      </c>
      <c r="N406" s="60">
        <f t="shared" si="105"/>
        <v>11475.399999999998</v>
      </c>
      <c r="O406" s="61">
        <f t="shared" si="105"/>
        <v>108059.6</v>
      </c>
      <c r="P406" s="62">
        <f t="shared" si="102"/>
        <v>119535</v>
      </c>
      <c r="Q406" s="5"/>
      <c r="R406" s="5"/>
      <c r="S406" s="5"/>
      <c r="T406" s="5"/>
      <c r="U406" s="5"/>
      <c r="V406" s="5"/>
      <c r="W406" s="5"/>
      <c r="X406" s="5"/>
      <c r="Y406" s="5"/>
      <c r="Z406" s="5"/>
      <c r="AA406" s="5"/>
      <c r="AB406" s="5"/>
      <c r="AC406" s="5"/>
      <c r="AD406" s="5"/>
      <c r="AE406" s="5"/>
    </row>
    <row r="407" spans="1:31" ht="12">
      <c r="A407" s="7" t="s">
        <v>20</v>
      </c>
      <c r="B407" s="60">
        <v>5454.5</v>
      </c>
      <c r="C407" s="61">
        <v>23711.2</v>
      </c>
      <c r="D407" s="62">
        <f t="shared" si="103"/>
        <v>29165.7</v>
      </c>
      <c r="E407" s="60">
        <v>4730.4</v>
      </c>
      <c r="F407" s="61">
        <v>20441.4</v>
      </c>
      <c r="G407" s="62">
        <f t="shared" si="104"/>
        <v>25171.800000000003</v>
      </c>
      <c r="H407" s="60">
        <v>4254.1</v>
      </c>
      <c r="I407" s="61">
        <v>19792.1</v>
      </c>
      <c r="J407" s="62">
        <f t="shared" si="100"/>
        <v>24046.199999999997</v>
      </c>
      <c r="K407" s="60">
        <v>5424.2</v>
      </c>
      <c r="L407" s="61">
        <v>23664.9</v>
      </c>
      <c r="M407" s="62">
        <f t="shared" si="101"/>
        <v>29089.100000000002</v>
      </c>
      <c r="N407" s="60">
        <f t="shared" si="105"/>
        <v>19863.2</v>
      </c>
      <c r="O407" s="61">
        <f t="shared" si="105"/>
        <v>87609.6</v>
      </c>
      <c r="P407" s="62">
        <f t="shared" si="102"/>
        <v>107472.8</v>
      </c>
      <c r="Q407" s="5"/>
      <c r="R407" s="5"/>
      <c r="S407" s="5"/>
      <c r="T407" s="5"/>
      <c r="U407" s="5"/>
      <c r="V407" s="5"/>
      <c r="W407" s="5"/>
      <c r="X407" s="5"/>
      <c r="Y407" s="5"/>
      <c r="Z407" s="5"/>
      <c r="AA407" s="5"/>
      <c r="AB407" s="5"/>
      <c r="AC407" s="5"/>
      <c r="AD407" s="5"/>
      <c r="AE407" s="5"/>
    </row>
    <row r="408" spans="1:31" ht="12">
      <c r="A408" s="7" t="s">
        <v>21</v>
      </c>
      <c r="B408" s="60">
        <v>2367.6</v>
      </c>
      <c r="C408" s="61">
        <v>9529.5</v>
      </c>
      <c r="D408" s="62">
        <f t="shared" si="103"/>
        <v>11897.1</v>
      </c>
      <c r="E408" s="60">
        <v>2446</v>
      </c>
      <c r="F408" s="61">
        <v>9845.2</v>
      </c>
      <c r="G408" s="62">
        <f t="shared" si="104"/>
        <v>12291.2</v>
      </c>
      <c r="H408" s="60">
        <v>2472.4</v>
      </c>
      <c r="I408" s="61">
        <v>9951.2</v>
      </c>
      <c r="J408" s="62">
        <f t="shared" si="100"/>
        <v>12423.6</v>
      </c>
      <c r="K408" s="60">
        <v>2442.7</v>
      </c>
      <c r="L408" s="61">
        <v>9831.4</v>
      </c>
      <c r="M408" s="62">
        <f t="shared" si="101"/>
        <v>12274.099999999999</v>
      </c>
      <c r="N408" s="60">
        <f t="shared" si="105"/>
        <v>9728.7</v>
      </c>
      <c r="O408" s="61">
        <f t="shared" si="105"/>
        <v>39157.3</v>
      </c>
      <c r="P408" s="62">
        <f t="shared" si="102"/>
        <v>48886</v>
      </c>
      <c r="Q408" s="5"/>
      <c r="R408" s="5"/>
      <c r="S408" s="5"/>
      <c r="T408" s="5"/>
      <c r="U408" s="5"/>
      <c r="V408" s="5"/>
      <c r="W408" s="5"/>
      <c r="X408" s="5"/>
      <c r="Y408" s="5"/>
      <c r="Z408" s="5"/>
      <c r="AA408" s="5"/>
      <c r="AB408" s="5"/>
      <c r="AC408" s="5"/>
      <c r="AD408" s="5"/>
      <c r="AE408" s="5"/>
    </row>
    <row r="409" spans="1:31" ht="12">
      <c r="A409" s="7" t="s">
        <v>58</v>
      </c>
      <c r="B409" s="60">
        <v>144.9</v>
      </c>
      <c r="C409" s="61">
        <v>1826.4</v>
      </c>
      <c r="D409" s="62">
        <f t="shared" si="103"/>
        <v>1971.3000000000002</v>
      </c>
      <c r="E409" s="60">
        <v>123.3</v>
      </c>
      <c r="F409" s="61">
        <v>1562.8</v>
      </c>
      <c r="G409" s="62">
        <f t="shared" si="104"/>
        <v>1686.1</v>
      </c>
      <c r="H409" s="60">
        <v>133</v>
      </c>
      <c r="I409" s="61">
        <v>1686</v>
      </c>
      <c r="J409" s="62">
        <f t="shared" si="100"/>
        <v>1819</v>
      </c>
      <c r="K409" s="60">
        <v>135.5</v>
      </c>
      <c r="L409" s="61">
        <v>1686.1</v>
      </c>
      <c r="M409" s="62">
        <f t="shared" si="101"/>
        <v>1821.6</v>
      </c>
      <c r="N409" s="60">
        <f t="shared" si="105"/>
        <v>536.7</v>
      </c>
      <c r="O409" s="61">
        <f t="shared" si="105"/>
        <v>6761.299999999999</v>
      </c>
      <c r="P409" s="62">
        <f t="shared" si="102"/>
        <v>7297.999999999999</v>
      </c>
      <c r="Q409" s="5"/>
      <c r="R409" s="5"/>
      <c r="S409" s="5"/>
      <c r="T409" s="5"/>
      <c r="U409" s="5"/>
      <c r="V409" s="5"/>
      <c r="W409" s="5"/>
      <c r="X409" s="5"/>
      <c r="Y409" s="5"/>
      <c r="Z409" s="5"/>
      <c r="AA409" s="5"/>
      <c r="AB409" s="5"/>
      <c r="AC409" s="5"/>
      <c r="AD409" s="5"/>
      <c r="AE409" s="5"/>
    </row>
    <row r="410" spans="1:31" ht="12">
      <c r="A410" s="7" t="s">
        <v>22</v>
      </c>
      <c r="B410" s="60">
        <v>10361.7</v>
      </c>
      <c r="C410" s="61"/>
      <c r="D410" s="62">
        <f t="shared" si="103"/>
        <v>10361.7</v>
      </c>
      <c r="E410" s="60">
        <v>10010.3</v>
      </c>
      <c r="F410" s="61"/>
      <c r="G410" s="62">
        <f t="shared" si="104"/>
        <v>10010.3</v>
      </c>
      <c r="H410" s="60">
        <v>9281.4</v>
      </c>
      <c r="I410" s="61"/>
      <c r="J410" s="62">
        <f t="shared" si="100"/>
        <v>9281.4</v>
      </c>
      <c r="K410" s="60">
        <v>9749.7</v>
      </c>
      <c r="L410" s="61"/>
      <c r="M410" s="62">
        <f t="shared" si="101"/>
        <v>9749.7</v>
      </c>
      <c r="N410" s="60">
        <f t="shared" si="105"/>
        <v>39403.100000000006</v>
      </c>
      <c r="O410" s="61">
        <f t="shared" si="105"/>
        <v>0</v>
      </c>
      <c r="P410" s="62">
        <f t="shared" si="102"/>
        <v>39403.100000000006</v>
      </c>
      <c r="Q410" s="5"/>
      <c r="R410" s="5"/>
      <c r="S410" s="5"/>
      <c r="T410" s="5"/>
      <c r="U410" s="5"/>
      <c r="V410" s="5"/>
      <c r="W410" s="5"/>
      <c r="X410" s="5"/>
      <c r="Y410" s="5"/>
      <c r="Z410" s="5"/>
      <c r="AA410" s="5"/>
      <c r="AB410" s="5"/>
      <c r="AC410" s="5"/>
      <c r="AD410" s="5"/>
      <c r="AE410" s="5"/>
    </row>
    <row r="411" spans="1:31" ht="12">
      <c r="A411" s="7" t="s">
        <v>23</v>
      </c>
      <c r="B411" s="60">
        <v>4455.7</v>
      </c>
      <c r="C411" s="61">
        <v>78295.3</v>
      </c>
      <c r="D411" s="62">
        <f t="shared" si="103"/>
        <v>82751</v>
      </c>
      <c r="E411" s="60">
        <v>5084.1</v>
      </c>
      <c r="F411" s="61">
        <v>88733.3</v>
      </c>
      <c r="G411" s="62">
        <f t="shared" si="104"/>
        <v>93817.40000000001</v>
      </c>
      <c r="H411" s="60">
        <v>3804.7</v>
      </c>
      <c r="I411" s="61">
        <v>67812.8</v>
      </c>
      <c r="J411" s="62">
        <f t="shared" si="100"/>
        <v>71617.5</v>
      </c>
      <c r="K411" s="60">
        <v>4213.1</v>
      </c>
      <c r="L411" s="63">
        <v>67567.6</v>
      </c>
      <c r="M411" s="62">
        <f t="shared" si="101"/>
        <v>71780.70000000001</v>
      </c>
      <c r="N411" s="60">
        <f t="shared" si="105"/>
        <v>17557.6</v>
      </c>
      <c r="O411" s="61">
        <f t="shared" si="105"/>
        <v>302409</v>
      </c>
      <c r="P411" s="62">
        <f t="shared" si="102"/>
        <v>319966.6</v>
      </c>
      <c r="Q411" s="5"/>
      <c r="R411" s="5"/>
      <c r="S411" s="5"/>
      <c r="T411" s="5"/>
      <c r="U411" s="5"/>
      <c r="V411" s="5"/>
      <c r="W411" s="5"/>
      <c r="X411" s="5"/>
      <c r="Y411" s="5"/>
      <c r="Z411" s="5"/>
      <c r="AA411" s="5"/>
      <c r="AB411" s="5"/>
      <c r="AC411" s="5"/>
      <c r="AD411" s="5"/>
      <c r="AE411" s="5"/>
    </row>
    <row r="412" spans="1:31" ht="12">
      <c r="A412" s="7" t="s">
        <v>24</v>
      </c>
      <c r="B412" s="60">
        <v>15943.8</v>
      </c>
      <c r="C412" s="61">
        <v>10170</v>
      </c>
      <c r="D412" s="62">
        <f t="shared" si="103"/>
        <v>26113.8</v>
      </c>
      <c r="E412" s="60">
        <v>14073.1</v>
      </c>
      <c r="F412" s="61">
        <v>9634.1</v>
      </c>
      <c r="G412" s="62">
        <f t="shared" si="104"/>
        <v>23707.2</v>
      </c>
      <c r="H412" s="60">
        <v>15294.8</v>
      </c>
      <c r="I412" s="61">
        <v>9821.8</v>
      </c>
      <c r="J412" s="62">
        <f t="shared" si="100"/>
        <v>25116.6</v>
      </c>
      <c r="K412" s="60">
        <v>11899.5</v>
      </c>
      <c r="L412" s="61">
        <v>7774.2</v>
      </c>
      <c r="M412" s="62">
        <f t="shared" si="101"/>
        <v>19673.7</v>
      </c>
      <c r="N412" s="60">
        <f t="shared" si="105"/>
        <v>57211.2</v>
      </c>
      <c r="O412" s="61">
        <f t="shared" si="105"/>
        <v>37400.1</v>
      </c>
      <c r="P412" s="62">
        <f t="shared" si="102"/>
        <v>94611.29999999999</v>
      </c>
      <c r="Q412" s="5"/>
      <c r="R412" s="5"/>
      <c r="S412" s="5"/>
      <c r="T412" s="5"/>
      <c r="U412" s="5"/>
      <c r="V412" s="5"/>
      <c r="W412" s="5"/>
      <c r="X412" s="5"/>
      <c r="Y412" s="5"/>
      <c r="Z412" s="5"/>
      <c r="AA412" s="5"/>
      <c r="AB412" s="5"/>
      <c r="AC412" s="5"/>
      <c r="AD412" s="5"/>
      <c r="AE412" s="5"/>
    </row>
    <row r="413" spans="1:31" ht="12">
      <c r="A413" s="7" t="s">
        <v>75</v>
      </c>
      <c r="B413" s="60">
        <v>3918.3</v>
      </c>
      <c r="C413" s="61">
        <v>1172.8</v>
      </c>
      <c r="D413" s="62">
        <f t="shared" si="103"/>
        <v>5091.1</v>
      </c>
      <c r="E413" s="60">
        <v>3242.8</v>
      </c>
      <c r="F413" s="61">
        <v>1009.7</v>
      </c>
      <c r="G413" s="62">
        <f t="shared" si="104"/>
        <v>4252.5</v>
      </c>
      <c r="H413" s="60">
        <v>3523.8</v>
      </c>
      <c r="I413" s="61">
        <v>1092.9</v>
      </c>
      <c r="J413" s="62">
        <f t="shared" si="100"/>
        <v>4616.700000000001</v>
      </c>
      <c r="K413" s="60">
        <v>3672.7</v>
      </c>
      <c r="L413" s="61">
        <v>1141.1</v>
      </c>
      <c r="M413" s="62">
        <f t="shared" si="101"/>
        <v>4813.799999999999</v>
      </c>
      <c r="N413" s="60">
        <f t="shared" si="105"/>
        <v>14357.600000000002</v>
      </c>
      <c r="O413" s="61">
        <f t="shared" si="105"/>
        <v>4416.5</v>
      </c>
      <c r="P413" s="62">
        <f t="shared" si="102"/>
        <v>18774.100000000002</v>
      </c>
      <c r="Q413" s="5"/>
      <c r="R413" s="5"/>
      <c r="S413" s="5"/>
      <c r="T413" s="5"/>
      <c r="U413" s="5"/>
      <c r="V413" s="5"/>
      <c r="W413" s="5"/>
      <c r="X413" s="5"/>
      <c r="Y413" s="5"/>
      <c r="Z413" s="5"/>
      <c r="AA413" s="5"/>
      <c r="AB413" s="5"/>
      <c r="AC413" s="5"/>
      <c r="AD413" s="5"/>
      <c r="AE413" s="5"/>
    </row>
    <row r="414" spans="1:31" ht="12.75" thickBot="1">
      <c r="A414" s="7" t="s">
        <v>26</v>
      </c>
      <c r="B414" s="60">
        <v>217.6</v>
      </c>
      <c r="C414" s="61">
        <v>16647.7</v>
      </c>
      <c r="D414" s="62">
        <f t="shared" si="103"/>
        <v>16865.3</v>
      </c>
      <c r="E414" s="60">
        <v>276.2</v>
      </c>
      <c r="F414" s="61">
        <v>18970.9</v>
      </c>
      <c r="G414" s="62">
        <f t="shared" si="104"/>
        <v>19247.100000000002</v>
      </c>
      <c r="H414" s="60">
        <v>181.2</v>
      </c>
      <c r="I414" s="61">
        <v>13202.2</v>
      </c>
      <c r="J414" s="62">
        <f t="shared" si="100"/>
        <v>13383.400000000001</v>
      </c>
      <c r="K414" s="60">
        <v>117.8</v>
      </c>
      <c r="L414" s="61">
        <v>9263.3</v>
      </c>
      <c r="M414" s="62">
        <f t="shared" si="101"/>
        <v>9381.099999999999</v>
      </c>
      <c r="N414" s="60">
        <f t="shared" si="105"/>
        <v>792.8</v>
      </c>
      <c r="O414" s="61">
        <f t="shared" si="105"/>
        <v>58084.100000000006</v>
      </c>
      <c r="P414" s="62">
        <f t="shared" si="102"/>
        <v>58876.90000000001</v>
      </c>
      <c r="Q414" s="5"/>
      <c r="R414" s="5"/>
      <c r="S414" s="5"/>
      <c r="T414" s="5"/>
      <c r="U414" s="5"/>
      <c r="V414" s="5"/>
      <c r="W414" s="5"/>
      <c r="X414" s="5"/>
      <c r="Y414" s="5"/>
      <c r="Z414" s="5"/>
      <c r="AA414" s="5"/>
      <c r="AB414" s="5"/>
      <c r="AC414" s="5"/>
      <c r="AD414" s="5"/>
      <c r="AE414" s="5"/>
    </row>
    <row r="415" spans="1:31" ht="12.75" thickBot="1">
      <c r="A415" s="31" t="s">
        <v>44</v>
      </c>
      <c r="B415" s="54">
        <f>B416+B417</f>
        <v>625.2</v>
      </c>
      <c r="C415" s="55">
        <f>C416+C417</f>
        <v>60276.799999999996</v>
      </c>
      <c r="D415" s="56">
        <f t="shared" si="103"/>
        <v>60901.99999999999</v>
      </c>
      <c r="E415" s="55">
        <f>E416+E417</f>
        <v>540.3</v>
      </c>
      <c r="F415" s="55">
        <f>F416+F417</f>
        <v>52067.399999999994</v>
      </c>
      <c r="G415" s="56">
        <f t="shared" si="104"/>
        <v>52607.7</v>
      </c>
      <c r="H415" s="55">
        <f>H416+H417</f>
        <v>586.9</v>
      </c>
      <c r="I415" s="55">
        <f>I416+I417</f>
        <v>59158.3</v>
      </c>
      <c r="J415" s="56">
        <f t="shared" si="100"/>
        <v>59745.200000000004</v>
      </c>
      <c r="K415" s="55">
        <f>K416+K417</f>
        <v>759.1</v>
      </c>
      <c r="L415" s="55">
        <f>L416+L417</f>
        <v>63134.7</v>
      </c>
      <c r="M415" s="56">
        <f t="shared" si="101"/>
        <v>63893.799999999996</v>
      </c>
      <c r="N415" s="57">
        <f>N416+N417</f>
        <v>2511.5</v>
      </c>
      <c r="O415" s="58">
        <f>O416+O417</f>
        <v>234637.2</v>
      </c>
      <c r="P415" s="59">
        <f t="shared" si="102"/>
        <v>237148.7</v>
      </c>
      <c r="Q415" s="5"/>
      <c r="R415" s="5"/>
      <c r="S415" s="5"/>
      <c r="T415" s="5"/>
      <c r="U415" s="5"/>
      <c r="V415" s="5"/>
      <c r="W415" s="5"/>
      <c r="X415" s="5"/>
      <c r="Y415" s="5"/>
      <c r="Z415" s="5"/>
      <c r="AA415" s="5"/>
      <c r="AB415" s="5"/>
      <c r="AC415" s="5"/>
      <c r="AD415" s="5"/>
      <c r="AE415" s="5"/>
    </row>
    <row r="416" spans="1:31" ht="12">
      <c r="A416" s="7" t="s">
        <v>45</v>
      </c>
      <c r="B416" s="60">
        <v>82.5</v>
      </c>
      <c r="C416" s="61">
        <v>43273.7</v>
      </c>
      <c r="D416" s="62">
        <f t="shared" si="103"/>
        <v>43356.2</v>
      </c>
      <c r="E416" s="60">
        <v>72.8</v>
      </c>
      <c r="F416" s="61">
        <v>37617.7</v>
      </c>
      <c r="G416" s="62">
        <f t="shared" si="104"/>
        <v>37690.5</v>
      </c>
      <c r="H416" s="60">
        <v>81.5</v>
      </c>
      <c r="I416" s="61">
        <v>43732.8</v>
      </c>
      <c r="J416" s="62">
        <f t="shared" si="100"/>
        <v>43814.3</v>
      </c>
      <c r="K416" s="60">
        <v>89.9</v>
      </c>
      <c r="L416" s="61">
        <v>43007</v>
      </c>
      <c r="M416" s="62">
        <f t="shared" si="101"/>
        <v>43096.9</v>
      </c>
      <c r="N416" s="60">
        <f t="shared" si="105"/>
        <v>326.70000000000005</v>
      </c>
      <c r="O416" s="61">
        <f t="shared" si="105"/>
        <v>167631.2</v>
      </c>
      <c r="P416" s="62">
        <f t="shared" si="102"/>
        <v>167957.90000000002</v>
      </c>
      <c r="Q416" s="5"/>
      <c r="R416" s="5"/>
      <c r="S416" s="5"/>
      <c r="T416" s="5"/>
      <c r="U416" s="5"/>
      <c r="V416" s="5"/>
      <c r="W416" s="5"/>
      <c r="X416" s="5"/>
      <c r="Y416" s="5"/>
      <c r="Z416" s="5"/>
      <c r="AA416" s="5"/>
      <c r="AB416" s="5"/>
      <c r="AC416" s="5"/>
      <c r="AD416" s="5"/>
      <c r="AE416" s="5"/>
    </row>
    <row r="417" spans="1:31" ht="12">
      <c r="A417" s="7" t="s">
        <v>46</v>
      </c>
      <c r="B417" s="60">
        <v>542.7</v>
      </c>
      <c r="C417" s="61">
        <v>17003.1</v>
      </c>
      <c r="D417" s="62">
        <f t="shared" si="103"/>
        <v>17545.8</v>
      </c>
      <c r="E417" s="60">
        <v>467.5</v>
      </c>
      <c r="F417" s="61">
        <v>14449.7</v>
      </c>
      <c r="G417" s="62">
        <f t="shared" si="104"/>
        <v>14917.2</v>
      </c>
      <c r="H417" s="60">
        <v>505.4</v>
      </c>
      <c r="I417" s="61">
        <v>15425.5</v>
      </c>
      <c r="J417" s="62">
        <f t="shared" si="100"/>
        <v>15930.9</v>
      </c>
      <c r="K417" s="60">
        <v>669.2</v>
      </c>
      <c r="L417" s="61">
        <v>20127.7</v>
      </c>
      <c r="M417" s="62">
        <f t="shared" si="101"/>
        <v>20796.9</v>
      </c>
      <c r="N417" s="60">
        <f t="shared" si="105"/>
        <v>2184.8</v>
      </c>
      <c r="O417" s="61">
        <f t="shared" si="105"/>
        <v>67006</v>
      </c>
      <c r="P417" s="62">
        <f t="shared" si="102"/>
        <v>69190.8</v>
      </c>
      <c r="Q417" s="5"/>
      <c r="R417" s="5"/>
      <c r="S417" s="5"/>
      <c r="T417" s="5"/>
      <c r="U417" s="5"/>
      <c r="V417" s="5"/>
      <c r="W417" s="5"/>
      <c r="X417" s="5"/>
      <c r="Y417" s="5"/>
      <c r="Z417" s="5"/>
      <c r="AA417" s="5"/>
      <c r="AB417" s="5"/>
      <c r="AC417" s="5"/>
      <c r="AD417" s="5"/>
      <c r="AE417" s="5"/>
    </row>
    <row r="418" spans="1:31" ht="12.75" thickBot="1">
      <c r="A418" s="7" t="s">
        <v>30</v>
      </c>
      <c r="B418" s="60">
        <v>56823.6</v>
      </c>
      <c r="C418" s="61"/>
      <c r="D418" s="62">
        <f t="shared" si="103"/>
        <v>56823.6</v>
      </c>
      <c r="E418" s="60">
        <v>62058.7</v>
      </c>
      <c r="F418" s="61"/>
      <c r="G418" s="62">
        <f t="shared" si="104"/>
        <v>62058.7</v>
      </c>
      <c r="H418" s="60">
        <v>59457.1</v>
      </c>
      <c r="I418" s="61"/>
      <c r="J418" s="62">
        <f t="shared" si="100"/>
        <v>59457.1</v>
      </c>
      <c r="K418" s="60">
        <v>70948.5</v>
      </c>
      <c r="L418" s="61"/>
      <c r="M418" s="62">
        <f t="shared" si="101"/>
        <v>70948.5</v>
      </c>
      <c r="N418" s="60">
        <f t="shared" si="105"/>
        <v>249287.9</v>
      </c>
      <c r="O418" s="61">
        <f t="shared" si="105"/>
        <v>0</v>
      </c>
      <c r="P418" s="62">
        <f t="shared" si="102"/>
        <v>249287.9</v>
      </c>
      <c r="Q418" s="5"/>
      <c r="R418" s="5"/>
      <c r="S418" s="5"/>
      <c r="T418" s="5"/>
      <c r="U418" s="5"/>
      <c r="V418" s="5"/>
      <c r="W418" s="5"/>
      <c r="X418" s="5"/>
      <c r="Y418" s="5"/>
      <c r="Z418" s="5"/>
      <c r="AA418" s="5"/>
      <c r="AB418" s="5"/>
      <c r="AC418" s="5"/>
      <c r="AD418" s="5"/>
      <c r="AE418" s="5"/>
    </row>
    <row r="419" spans="1:31" ht="12.75" thickBot="1">
      <c r="A419" s="31" t="s">
        <v>31</v>
      </c>
      <c r="B419" s="54">
        <f>B420+B421+B422</f>
        <v>826.1</v>
      </c>
      <c r="C419" s="55">
        <f>C420+C421+C422</f>
        <v>30210.80040993481</v>
      </c>
      <c r="D419" s="56">
        <f t="shared" si="103"/>
        <v>31036.90040993481</v>
      </c>
      <c r="E419" s="55">
        <f>E420+E421+E422</f>
        <v>773.8</v>
      </c>
      <c r="F419" s="55">
        <f>F420+F421+F422</f>
        <v>28223.40665585654</v>
      </c>
      <c r="G419" s="56">
        <f t="shared" si="104"/>
        <v>28997.20665585654</v>
      </c>
      <c r="H419" s="55">
        <f>H420+H421+H422</f>
        <v>770.2</v>
      </c>
      <c r="I419" s="55">
        <f>I420+I421+I422</f>
        <v>28442.03056701912</v>
      </c>
      <c r="J419" s="56">
        <f t="shared" si="100"/>
        <v>29212.23056701912</v>
      </c>
      <c r="K419" s="55">
        <f>K420+K421+K422</f>
        <v>746.6</v>
      </c>
      <c r="L419" s="55">
        <f>L420+L421+L422</f>
        <v>28216.522367189507</v>
      </c>
      <c r="M419" s="56">
        <f t="shared" si="101"/>
        <v>28963.122367189506</v>
      </c>
      <c r="N419" s="57">
        <f>N420+N421+N422</f>
        <v>3116.6999999999994</v>
      </c>
      <c r="O419" s="58">
        <f>O420+O421+O422</f>
        <v>115092.75999999997</v>
      </c>
      <c r="P419" s="59">
        <f t="shared" si="102"/>
        <v>118209.45999999996</v>
      </c>
      <c r="Q419" s="5"/>
      <c r="R419" s="5"/>
      <c r="S419" s="5"/>
      <c r="T419" s="5"/>
      <c r="U419" s="5"/>
      <c r="V419" s="5"/>
      <c r="W419" s="5"/>
      <c r="X419" s="5"/>
      <c r="Y419" s="5"/>
      <c r="Z419" s="5"/>
      <c r="AA419" s="5"/>
      <c r="AB419" s="5"/>
      <c r="AC419" s="5"/>
      <c r="AD419" s="5"/>
      <c r="AE419" s="5"/>
    </row>
    <row r="420" spans="1:31" ht="12">
      <c r="A420" s="7" t="s">
        <v>76</v>
      </c>
      <c r="B420" s="60"/>
      <c r="C420" s="61">
        <v>11051.1</v>
      </c>
      <c r="D420" s="62">
        <f t="shared" si="103"/>
        <v>11051.1</v>
      </c>
      <c r="E420" s="60"/>
      <c r="F420" s="61">
        <v>10669.6</v>
      </c>
      <c r="G420" s="62">
        <f t="shared" si="104"/>
        <v>10669.6</v>
      </c>
      <c r="H420" s="60"/>
      <c r="I420" s="61">
        <v>10921.2</v>
      </c>
      <c r="J420" s="62">
        <f t="shared" si="100"/>
        <v>10921.2</v>
      </c>
      <c r="K420" s="60"/>
      <c r="L420" s="61">
        <v>10875.8</v>
      </c>
      <c r="M420" s="62">
        <f t="shared" si="101"/>
        <v>10875.8</v>
      </c>
      <c r="N420" s="60">
        <f t="shared" si="105"/>
        <v>0</v>
      </c>
      <c r="O420" s="61">
        <f t="shared" si="105"/>
        <v>43517.7</v>
      </c>
      <c r="P420" s="62">
        <f t="shared" si="102"/>
        <v>43517.7</v>
      </c>
      <c r="Q420" s="5"/>
      <c r="R420" s="5"/>
      <c r="S420" s="5"/>
      <c r="T420" s="5"/>
      <c r="U420" s="5"/>
      <c r="V420" s="5"/>
      <c r="W420" s="5"/>
      <c r="X420" s="5"/>
      <c r="Y420" s="5"/>
      <c r="Z420" s="5"/>
      <c r="AA420" s="5"/>
      <c r="AB420" s="5"/>
      <c r="AC420" s="5"/>
      <c r="AD420" s="5"/>
      <c r="AE420" s="5"/>
    </row>
    <row r="421" spans="1:31" ht="12">
      <c r="A421" s="7" t="s">
        <v>77</v>
      </c>
      <c r="B421" s="60">
        <v>721.9</v>
      </c>
      <c r="C421" s="61">
        <v>13864.3</v>
      </c>
      <c r="D421" s="62">
        <f t="shared" si="103"/>
        <v>14586.199999999999</v>
      </c>
      <c r="E421" s="60">
        <v>677.8</v>
      </c>
      <c r="F421" s="61">
        <v>12687.8</v>
      </c>
      <c r="G421" s="62">
        <f t="shared" si="104"/>
        <v>13365.599999999999</v>
      </c>
      <c r="H421" s="60">
        <v>670.7</v>
      </c>
      <c r="I421" s="61">
        <v>12486.2</v>
      </c>
      <c r="J421" s="62">
        <f t="shared" si="100"/>
        <v>13156.900000000001</v>
      </c>
      <c r="K421" s="60">
        <v>652.2</v>
      </c>
      <c r="L421" s="61">
        <v>12432.7</v>
      </c>
      <c r="M421" s="62">
        <f t="shared" si="101"/>
        <v>13084.900000000001</v>
      </c>
      <c r="N421" s="60">
        <f t="shared" si="105"/>
        <v>2722.5999999999995</v>
      </c>
      <c r="O421" s="61">
        <f t="shared" si="105"/>
        <v>51471</v>
      </c>
      <c r="P421" s="62">
        <f t="shared" si="102"/>
        <v>54193.6</v>
      </c>
      <c r="Q421" s="5"/>
      <c r="R421" s="5"/>
      <c r="S421" s="5"/>
      <c r="T421" s="5"/>
      <c r="U421" s="5"/>
      <c r="V421" s="5"/>
      <c r="W421" s="5"/>
      <c r="X421" s="5"/>
      <c r="Y421" s="5"/>
      <c r="Z421" s="5"/>
      <c r="AA421" s="5"/>
      <c r="AB421" s="5"/>
      <c r="AC421" s="5"/>
      <c r="AD421" s="5"/>
      <c r="AE421" s="5"/>
    </row>
    <row r="422" spans="1:31" ht="12.75" thickBot="1">
      <c r="A422" s="7" t="s">
        <v>78</v>
      </c>
      <c r="B422" s="60">
        <v>104.2</v>
      </c>
      <c r="C422" s="61">
        <v>5295.400409934809</v>
      </c>
      <c r="D422" s="62">
        <f t="shared" si="103"/>
        <v>5399.600409934809</v>
      </c>
      <c r="E422" s="60">
        <v>96</v>
      </c>
      <c r="F422" s="61">
        <v>4866.006655856537</v>
      </c>
      <c r="G422" s="62">
        <f t="shared" si="104"/>
        <v>4962.006655856537</v>
      </c>
      <c r="H422" s="60">
        <v>99.5</v>
      </c>
      <c r="I422" s="61">
        <v>5034.630567019118</v>
      </c>
      <c r="J422" s="62">
        <f t="shared" si="100"/>
        <v>5134.130567019118</v>
      </c>
      <c r="K422" s="60">
        <v>94.4</v>
      </c>
      <c r="L422" s="61">
        <v>4908.0223671895055</v>
      </c>
      <c r="M422" s="62">
        <f t="shared" si="101"/>
        <v>5002.422367189505</v>
      </c>
      <c r="N422" s="60">
        <f t="shared" si="105"/>
        <v>394.1</v>
      </c>
      <c r="O422" s="61">
        <f t="shared" si="105"/>
        <v>20104.05999999997</v>
      </c>
      <c r="P422" s="62">
        <f t="shared" si="102"/>
        <v>20498.159999999967</v>
      </c>
      <c r="Q422" s="5"/>
      <c r="R422" s="5"/>
      <c r="S422" s="5"/>
      <c r="T422" s="5"/>
      <c r="U422" s="5"/>
      <c r="V422" s="5"/>
      <c r="W422" s="5"/>
      <c r="X422" s="5"/>
      <c r="Y422" s="5"/>
      <c r="Z422" s="5"/>
      <c r="AA422" s="5"/>
      <c r="AB422" s="5"/>
      <c r="AC422" s="5"/>
      <c r="AD422" s="5"/>
      <c r="AE422" s="5"/>
    </row>
    <row r="423" spans="1:31" ht="12.75" thickBot="1">
      <c r="A423" s="39" t="s">
        <v>79</v>
      </c>
      <c r="B423" s="64">
        <f>B396+B397+B401+B404+B405+B406+B407+B408+B409+B410+B411+B412+B413+B414+B415+B418+B419</f>
        <v>209573.2</v>
      </c>
      <c r="C423" s="64">
        <f aca="true" t="shared" si="106" ref="C423:P423">C396+C397+C401+C404+C405+C406+C407+C408+C409+C410+C411+C412+C413+C414+C415+C418+C419</f>
        <v>444838.7004099348</v>
      </c>
      <c r="D423" s="64">
        <f t="shared" si="106"/>
        <v>654411.9004099347</v>
      </c>
      <c r="E423" s="64">
        <f t="shared" si="106"/>
        <v>219053.5</v>
      </c>
      <c r="F423" s="64">
        <f t="shared" si="106"/>
        <v>412021.6066558565</v>
      </c>
      <c r="G423" s="64">
        <f t="shared" si="106"/>
        <v>631075.1066558565</v>
      </c>
      <c r="H423" s="64">
        <f t="shared" si="106"/>
        <v>201791.1</v>
      </c>
      <c r="I423" s="64">
        <f t="shared" si="106"/>
        <v>393093.53056701913</v>
      </c>
      <c r="J423" s="64">
        <f t="shared" si="106"/>
        <v>594884.6305670191</v>
      </c>
      <c r="K423" s="64">
        <f t="shared" si="106"/>
        <v>209506.9</v>
      </c>
      <c r="L423" s="64">
        <f t="shared" si="106"/>
        <v>383221.4223671895</v>
      </c>
      <c r="M423" s="64">
        <f t="shared" si="106"/>
        <v>592728.3223671895</v>
      </c>
      <c r="N423" s="64">
        <f t="shared" si="106"/>
        <v>839924.7</v>
      </c>
      <c r="O423" s="64">
        <f t="shared" si="106"/>
        <v>1633175.2600000002</v>
      </c>
      <c r="P423" s="64">
        <f t="shared" si="106"/>
        <v>2473099.96</v>
      </c>
      <c r="Q423" s="5"/>
      <c r="R423" s="5"/>
      <c r="S423" s="5"/>
      <c r="T423" s="5"/>
      <c r="U423" s="5"/>
      <c r="V423" s="5"/>
      <c r="W423" s="5"/>
      <c r="X423" s="5"/>
      <c r="Y423" s="5"/>
      <c r="Z423" s="5"/>
      <c r="AA423" s="5"/>
      <c r="AB423" s="5"/>
      <c r="AC423" s="5"/>
      <c r="AD423" s="5"/>
      <c r="AE423" s="5"/>
    </row>
    <row r="424" s="5" customFormat="1" ht="12"/>
    <row r="425" spans="1:16" ht="63" customHeight="1" thickBot="1">
      <c r="A425" s="81" t="s">
        <v>87</v>
      </c>
      <c r="B425" s="90"/>
      <c r="C425" s="90"/>
      <c r="D425" s="90"/>
      <c r="E425" s="90"/>
      <c r="F425" s="90"/>
      <c r="G425" s="90"/>
      <c r="H425" s="90"/>
      <c r="I425" s="90"/>
      <c r="J425" s="90"/>
      <c r="K425" s="90"/>
      <c r="L425" s="90"/>
      <c r="M425" s="90"/>
      <c r="N425" s="90"/>
      <c r="O425" s="90"/>
      <c r="P425" s="90"/>
    </row>
    <row r="426" spans="1:16" ht="13.5" thickBot="1" thickTop="1">
      <c r="A426" s="82" t="s">
        <v>1</v>
      </c>
      <c r="B426" s="84" t="s">
        <v>36</v>
      </c>
      <c r="C426" s="85"/>
      <c r="D426" s="86"/>
      <c r="E426" s="84" t="s">
        <v>37</v>
      </c>
      <c r="F426" s="85"/>
      <c r="G426" s="86"/>
      <c r="H426" s="84" t="s">
        <v>38</v>
      </c>
      <c r="I426" s="85"/>
      <c r="J426" s="86"/>
      <c r="K426" s="84" t="s">
        <v>39</v>
      </c>
      <c r="L426" s="85"/>
      <c r="M426" s="86"/>
      <c r="N426" s="84" t="s">
        <v>97</v>
      </c>
      <c r="O426" s="87"/>
      <c r="P426" s="88"/>
    </row>
    <row r="427" spans="1:16" ht="12.75" thickBot="1">
      <c r="A427" s="83"/>
      <c r="B427" s="13" t="s">
        <v>6</v>
      </c>
      <c r="C427" s="14" t="s">
        <v>7</v>
      </c>
      <c r="D427" s="15" t="s">
        <v>8</v>
      </c>
      <c r="E427" s="13" t="s">
        <v>6</v>
      </c>
      <c r="F427" s="14" t="s">
        <v>7</v>
      </c>
      <c r="G427" s="15" t="s">
        <v>8</v>
      </c>
      <c r="H427" s="13" t="s">
        <v>6</v>
      </c>
      <c r="I427" s="14" t="s">
        <v>7</v>
      </c>
      <c r="J427" s="15" t="s">
        <v>8</v>
      </c>
      <c r="K427" s="13" t="s">
        <v>6</v>
      </c>
      <c r="L427" s="14" t="s">
        <v>7</v>
      </c>
      <c r="M427" s="15" t="s">
        <v>8</v>
      </c>
      <c r="N427" s="36" t="s">
        <v>6</v>
      </c>
      <c r="O427" s="38" t="s">
        <v>7</v>
      </c>
      <c r="P427" s="49" t="s">
        <v>8</v>
      </c>
    </row>
    <row r="428" spans="1:31" ht="13.5" thickBot="1" thickTop="1">
      <c r="A428" s="6" t="s">
        <v>9</v>
      </c>
      <c r="B428" s="51">
        <v>76.3</v>
      </c>
      <c r="C428" s="52">
        <v>100800.7</v>
      </c>
      <c r="D428" s="53">
        <f>B428+C428</f>
        <v>100877</v>
      </c>
      <c r="E428" s="51">
        <v>53.5</v>
      </c>
      <c r="F428" s="52">
        <v>71679.2</v>
      </c>
      <c r="G428" s="53">
        <f>E428+F428</f>
        <v>71732.7</v>
      </c>
      <c r="H428" s="51">
        <v>53.84687697225045</v>
      </c>
      <c r="I428" s="52">
        <v>73157.5</v>
      </c>
      <c r="J428" s="53">
        <f aca="true" t="shared" si="107" ref="J428:J454">H428+I428</f>
        <v>73211.34687697225</v>
      </c>
      <c r="K428" s="51">
        <v>51.4</v>
      </c>
      <c r="L428" s="52">
        <v>73005.4</v>
      </c>
      <c r="M428" s="53">
        <f aca="true" t="shared" si="108" ref="M428:M454">K428+L428</f>
        <v>73056.79999999999</v>
      </c>
      <c r="N428" s="51">
        <f>B428+E428+H428+K428</f>
        <v>235.04687697225046</v>
      </c>
      <c r="O428" s="52">
        <f>C428+F428+I428+L428</f>
        <v>318642.8</v>
      </c>
      <c r="P428" s="53">
        <f aca="true" t="shared" si="109" ref="P428:P454">N428+O428</f>
        <v>318877.84687697224</v>
      </c>
      <c r="Q428" s="5"/>
      <c r="R428" s="5"/>
      <c r="S428" s="5"/>
      <c r="T428" s="5"/>
      <c r="U428" s="5"/>
      <c r="V428" s="5"/>
      <c r="W428" s="5"/>
      <c r="X428" s="5"/>
      <c r="Y428" s="5"/>
      <c r="Z428" s="5"/>
      <c r="AA428" s="5"/>
      <c r="AB428" s="5"/>
      <c r="AC428" s="5"/>
      <c r="AD428" s="5"/>
      <c r="AE428" s="5"/>
    </row>
    <row r="429" spans="1:31" ht="12.75" thickBot="1">
      <c r="A429" s="31" t="s">
        <v>10</v>
      </c>
      <c r="B429" s="54">
        <f>B430+B431+B432</f>
        <v>40043.8</v>
      </c>
      <c r="C429" s="55">
        <f>C430+C431+C432</f>
        <v>14646</v>
      </c>
      <c r="D429" s="56">
        <f aca="true" t="shared" si="110" ref="D429:D454">B429+C429</f>
        <v>54689.8</v>
      </c>
      <c r="E429" s="55">
        <f>E430+E431+E432</f>
        <v>36480.90000000001</v>
      </c>
      <c r="F429" s="55">
        <f>F430+F431+F432</f>
        <v>15413.800000000001</v>
      </c>
      <c r="G429" s="56">
        <f aca="true" t="shared" si="111" ref="G429:G454">E429+F429</f>
        <v>51894.70000000001</v>
      </c>
      <c r="H429" s="55">
        <f>H430+H431+H432</f>
        <v>38148.6</v>
      </c>
      <c r="I429" s="55">
        <f>I430+I431+I432</f>
        <v>14986.1</v>
      </c>
      <c r="J429" s="56">
        <f t="shared" si="107"/>
        <v>53134.7</v>
      </c>
      <c r="K429" s="55">
        <v>39109.799999999996</v>
      </c>
      <c r="L429" s="55">
        <v>16012.6</v>
      </c>
      <c r="M429" s="56">
        <f t="shared" si="108"/>
        <v>55122.399999999994</v>
      </c>
      <c r="N429" s="57">
        <f>N430+N431+N432</f>
        <v>153783.1</v>
      </c>
      <c r="O429" s="58">
        <f>O430+O431+O432</f>
        <v>61058.5</v>
      </c>
      <c r="P429" s="59">
        <f t="shared" si="109"/>
        <v>214841.6</v>
      </c>
      <c r="Q429" s="5"/>
      <c r="R429" s="5"/>
      <c r="S429" s="5"/>
      <c r="T429" s="5"/>
      <c r="U429" s="5"/>
      <c r="V429" s="5"/>
      <c r="W429" s="5"/>
      <c r="X429" s="5"/>
      <c r="Y429" s="5"/>
      <c r="Z429" s="5"/>
      <c r="AA429" s="5"/>
      <c r="AB429" s="5"/>
      <c r="AC429" s="5"/>
      <c r="AD429" s="5"/>
      <c r="AE429" s="5"/>
    </row>
    <row r="430" spans="1:31" ht="12">
      <c r="A430" s="7" t="s">
        <v>73</v>
      </c>
      <c r="B430" s="60">
        <v>20433</v>
      </c>
      <c r="C430" s="61">
        <v>3355.3</v>
      </c>
      <c r="D430" s="62">
        <f t="shared" si="110"/>
        <v>23788.3</v>
      </c>
      <c r="E430" s="60">
        <v>19174.4</v>
      </c>
      <c r="F430" s="61">
        <v>3251.8</v>
      </c>
      <c r="G430" s="62">
        <f t="shared" si="111"/>
        <v>22426.2</v>
      </c>
      <c r="H430" s="60">
        <v>19532.6</v>
      </c>
      <c r="I430" s="61">
        <v>3285.8</v>
      </c>
      <c r="J430" s="62">
        <f t="shared" si="107"/>
        <v>22818.399999999998</v>
      </c>
      <c r="K430" s="60">
        <v>19315.3</v>
      </c>
      <c r="L430" s="61">
        <v>3092.2</v>
      </c>
      <c r="M430" s="62">
        <f t="shared" si="108"/>
        <v>22407.5</v>
      </c>
      <c r="N430" s="60">
        <f aca="true" t="shared" si="112" ref="N430:O432">B430+E430+H430+K430</f>
        <v>78455.3</v>
      </c>
      <c r="O430" s="61">
        <f t="shared" si="112"/>
        <v>12985.100000000002</v>
      </c>
      <c r="P430" s="62">
        <f t="shared" si="109"/>
        <v>91440.40000000001</v>
      </c>
      <c r="Q430" s="5"/>
      <c r="R430" s="5"/>
      <c r="S430" s="5"/>
      <c r="T430" s="5"/>
      <c r="U430" s="5"/>
      <c r="V430" s="5"/>
      <c r="W430" s="5"/>
      <c r="X430" s="5"/>
      <c r="Y430" s="5"/>
      <c r="Z430" s="5"/>
      <c r="AA430" s="5"/>
      <c r="AB430" s="5"/>
      <c r="AC430" s="5"/>
      <c r="AD430" s="5"/>
      <c r="AE430" s="5"/>
    </row>
    <row r="431" spans="1:31" ht="12">
      <c r="A431" s="7" t="s">
        <v>40</v>
      </c>
      <c r="B431" s="60">
        <v>19155.4</v>
      </c>
      <c r="C431" s="61">
        <v>3248.7</v>
      </c>
      <c r="D431" s="62">
        <f t="shared" si="110"/>
        <v>22404.100000000002</v>
      </c>
      <c r="E431" s="60">
        <v>16835.2</v>
      </c>
      <c r="F431" s="61">
        <v>3375.4</v>
      </c>
      <c r="G431" s="62">
        <f t="shared" si="111"/>
        <v>20210.600000000002</v>
      </c>
      <c r="H431" s="60">
        <v>18150</v>
      </c>
      <c r="I431" s="61">
        <v>3253.3</v>
      </c>
      <c r="J431" s="62">
        <f t="shared" si="107"/>
        <v>21403.3</v>
      </c>
      <c r="K431" s="60">
        <v>19297.1</v>
      </c>
      <c r="L431" s="61">
        <v>3485.8</v>
      </c>
      <c r="M431" s="62">
        <f t="shared" si="108"/>
        <v>22782.899999999998</v>
      </c>
      <c r="N431" s="60">
        <f t="shared" si="112"/>
        <v>73437.70000000001</v>
      </c>
      <c r="O431" s="61">
        <f t="shared" si="112"/>
        <v>13363.2</v>
      </c>
      <c r="P431" s="62">
        <f t="shared" si="109"/>
        <v>86800.90000000001</v>
      </c>
      <c r="Q431" s="5"/>
      <c r="R431" s="5"/>
      <c r="S431" s="5"/>
      <c r="T431" s="5"/>
      <c r="U431" s="5"/>
      <c r="V431" s="5"/>
      <c r="W431" s="5"/>
      <c r="X431" s="5"/>
      <c r="Y431" s="5"/>
      <c r="Z431" s="5"/>
      <c r="AA431" s="5"/>
      <c r="AB431" s="5"/>
      <c r="AC431" s="5"/>
      <c r="AD431" s="5"/>
      <c r="AE431" s="5"/>
    </row>
    <row r="432" spans="1:31" ht="12.75" thickBot="1">
      <c r="A432" s="7" t="s">
        <v>13</v>
      </c>
      <c r="B432" s="60">
        <v>455.4</v>
      </c>
      <c r="C432" s="61">
        <v>8042</v>
      </c>
      <c r="D432" s="62">
        <f t="shared" si="110"/>
        <v>8497.4</v>
      </c>
      <c r="E432" s="60">
        <v>471.3</v>
      </c>
      <c r="F432" s="61">
        <v>8786.6</v>
      </c>
      <c r="G432" s="62">
        <f t="shared" si="111"/>
        <v>9257.9</v>
      </c>
      <c r="H432" s="60">
        <v>466</v>
      </c>
      <c r="I432" s="61">
        <v>8447</v>
      </c>
      <c r="J432" s="62">
        <f t="shared" si="107"/>
        <v>8913</v>
      </c>
      <c r="K432" s="60">
        <v>497.4</v>
      </c>
      <c r="L432" s="61">
        <v>9434.6</v>
      </c>
      <c r="M432" s="62">
        <f t="shared" si="108"/>
        <v>9932</v>
      </c>
      <c r="N432" s="60">
        <f t="shared" si="112"/>
        <v>1890.1</v>
      </c>
      <c r="O432" s="61">
        <f t="shared" si="112"/>
        <v>34710.2</v>
      </c>
      <c r="P432" s="62">
        <f t="shared" si="109"/>
        <v>36600.299999999996</v>
      </c>
      <c r="Q432" s="5"/>
      <c r="R432" s="5"/>
      <c r="S432" s="5"/>
      <c r="T432" s="5"/>
      <c r="U432" s="5"/>
      <c r="V432" s="5"/>
      <c r="W432" s="5"/>
      <c r="X432" s="5"/>
      <c r="Y432" s="5"/>
      <c r="Z432" s="5"/>
      <c r="AA432" s="5"/>
      <c r="AB432" s="5"/>
      <c r="AC432" s="5"/>
      <c r="AD432" s="5"/>
      <c r="AE432" s="5"/>
    </row>
    <row r="433" spans="1:31" ht="12.75" thickBot="1">
      <c r="A433" s="31" t="s">
        <v>14</v>
      </c>
      <c r="B433" s="54">
        <f>B434+B435</f>
        <v>35792.399999999994</v>
      </c>
      <c r="C433" s="55">
        <f>C434+C435</f>
        <v>84426.70000000001</v>
      </c>
      <c r="D433" s="56">
        <f t="shared" si="110"/>
        <v>120219.1</v>
      </c>
      <c r="E433" s="55">
        <f>E434+E435</f>
        <v>43186.399999999994</v>
      </c>
      <c r="F433" s="55">
        <f>F434+F435</f>
        <v>79999.3</v>
      </c>
      <c r="G433" s="56">
        <f t="shared" si="111"/>
        <v>123185.7</v>
      </c>
      <c r="H433" s="55">
        <f>H434+H435</f>
        <v>31490.3</v>
      </c>
      <c r="I433" s="55">
        <f>I434+I435</f>
        <v>80008.9</v>
      </c>
      <c r="J433" s="56">
        <f t="shared" si="107"/>
        <v>111499.2</v>
      </c>
      <c r="K433" s="55">
        <v>31981.3</v>
      </c>
      <c r="L433" s="55">
        <v>69413.6</v>
      </c>
      <c r="M433" s="56">
        <f t="shared" si="108"/>
        <v>101394.90000000001</v>
      </c>
      <c r="N433" s="57">
        <f>N434+N435</f>
        <v>142450.4</v>
      </c>
      <c r="O433" s="58">
        <f>O434+O435</f>
        <v>313848.50000000006</v>
      </c>
      <c r="P433" s="59">
        <f t="shared" si="109"/>
        <v>456298.9</v>
      </c>
      <c r="Q433" s="5"/>
      <c r="R433" s="5"/>
      <c r="S433" s="5"/>
      <c r="T433" s="5"/>
      <c r="U433" s="5"/>
      <c r="V433" s="5"/>
      <c r="W433" s="5"/>
      <c r="X433" s="5"/>
      <c r="Y433" s="5"/>
      <c r="Z433" s="5"/>
      <c r="AA433" s="5"/>
      <c r="AB433" s="5"/>
      <c r="AC433" s="5"/>
      <c r="AD433" s="5"/>
      <c r="AE433" s="5"/>
    </row>
    <row r="434" spans="1:31" ht="12">
      <c r="A434" s="7" t="s">
        <v>15</v>
      </c>
      <c r="B434" s="60">
        <v>26205.6</v>
      </c>
      <c r="C434" s="61">
        <v>1157.6</v>
      </c>
      <c r="D434" s="62">
        <f t="shared" si="110"/>
        <v>27363.199999999997</v>
      </c>
      <c r="E434" s="60">
        <v>34174.7</v>
      </c>
      <c r="F434" s="61">
        <v>2003.5</v>
      </c>
      <c r="G434" s="62">
        <f t="shared" si="111"/>
        <v>36178.2</v>
      </c>
      <c r="H434" s="60">
        <v>23135.1</v>
      </c>
      <c r="I434" s="61">
        <v>1248.7</v>
      </c>
      <c r="J434" s="62">
        <f t="shared" si="107"/>
        <v>24383.8</v>
      </c>
      <c r="K434" s="60">
        <v>24542.6</v>
      </c>
      <c r="L434" s="61">
        <v>1441.2</v>
      </c>
      <c r="M434" s="62">
        <f t="shared" si="108"/>
        <v>25983.8</v>
      </c>
      <c r="N434" s="60">
        <f aca="true" t="shared" si="113" ref="N434:O446">B434+E434+H434+K434</f>
        <v>108058</v>
      </c>
      <c r="O434" s="61">
        <f t="shared" si="113"/>
        <v>5851</v>
      </c>
      <c r="P434" s="62">
        <f t="shared" si="109"/>
        <v>113909</v>
      </c>
      <c r="Q434" s="5"/>
      <c r="R434" s="5"/>
      <c r="S434" s="5"/>
      <c r="T434" s="5"/>
      <c r="U434" s="5"/>
      <c r="V434" s="5"/>
      <c r="W434" s="5"/>
      <c r="X434" s="5"/>
      <c r="Y434" s="5"/>
      <c r="Z434" s="5"/>
      <c r="AA434" s="5"/>
      <c r="AB434" s="5"/>
      <c r="AC434" s="5"/>
      <c r="AD434" s="5"/>
      <c r="AE434" s="5"/>
    </row>
    <row r="435" spans="1:31" ht="12">
      <c r="A435" s="7" t="s">
        <v>16</v>
      </c>
      <c r="B435" s="60">
        <v>9586.8</v>
      </c>
      <c r="C435" s="61">
        <v>83269.1</v>
      </c>
      <c r="D435" s="62">
        <f t="shared" si="110"/>
        <v>92855.90000000001</v>
      </c>
      <c r="E435" s="60">
        <v>9011.7</v>
      </c>
      <c r="F435" s="61">
        <v>77995.8</v>
      </c>
      <c r="G435" s="62">
        <f t="shared" si="111"/>
        <v>87007.5</v>
      </c>
      <c r="H435" s="60">
        <v>8355.2</v>
      </c>
      <c r="I435" s="61">
        <v>78760.2</v>
      </c>
      <c r="J435" s="62">
        <f t="shared" si="107"/>
        <v>87115.4</v>
      </c>
      <c r="K435" s="60">
        <v>7438.7</v>
      </c>
      <c r="L435" s="61">
        <v>67972.40000000001</v>
      </c>
      <c r="M435" s="62">
        <f t="shared" si="108"/>
        <v>75411.1</v>
      </c>
      <c r="N435" s="60">
        <f t="shared" si="113"/>
        <v>34392.4</v>
      </c>
      <c r="O435" s="61">
        <f t="shared" si="113"/>
        <v>307997.50000000006</v>
      </c>
      <c r="P435" s="62">
        <f t="shared" si="109"/>
        <v>342389.9000000001</v>
      </c>
      <c r="Q435" s="5"/>
      <c r="R435" s="5"/>
      <c r="S435" s="5"/>
      <c r="T435" s="5"/>
      <c r="U435" s="5"/>
      <c r="V435" s="5"/>
      <c r="W435" s="5"/>
      <c r="X435" s="5"/>
      <c r="Y435" s="5"/>
      <c r="Z435" s="5"/>
      <c r="AA435" s="5"/>
      <c r="AB435" s="5"/>
      <c r="AC435" s="5"/>
      <c r="AD435" s="5"/>
      <c r="AE435" s="5"/>
    </row>
    <row r="436" spans="1:31" ht="12">
      <c r="A436" s="7" t="s">
        <v>17</v>
      </c>
      <c r="B436" s="60">
        <v>10207.6</v>
      </c>
      <c r="C436" s="61">
        <v>1573.7</v>
      </c>
      <c r="D436" s="62">
        <f t="shared" si="110"/>
        <v>11781.300000000001</v>
      </c>
      <c r="E436" s="60">
        <v>9527.4</v>
      </c>
      <c r="F436" s="61">
        <v>1484</v>
      </c>
      <c r="G436" s="62">
        <f t="shared" si="111"/>
        <v>11011.4</v>
      </c>
      <c r="H436" s="60">
        <v>10178.9</v>
      </c>
      <c r="I436" s="61">
        <v>1624.9</v>
      </c>
      <c r="J436" s="62">
        <f t="shared" si="107"/>
        <v>11803.8</v>
      </c>
      <c r="K436" s="60">
        <v>10155.7</v>
      </c>
      <c r="L436" s="61">
        <v>1670</v>
      </c>
      <c r="M436" s="62">
        <f t="shared" si="108"/>
        <v>11825.7</v>
      </c>
      <c r="N436" s="60">
        <f t="shared" si="113"/>
        <v>40069.600000000006</v>
      </c>
      <c r="O436" s="61">
        <f t="shared" si="113"/>
        <v>6352.6</v>
      </c>
      <c r="P436" s="62">
        <f t="shared" si="109"/>
        <v>46422.200000000004</v>
      </c>
      <c r="Q436" s="5"/>
      <c r="R436" s="5"/>
      <c r="S436" s="5"/>
      <c r="T436" s="5"/>
      <c r="U436" s="5"/>
      <c r="V436" s="5"/>
      <c r="W436" s="5"/>
      <c r="X436" s="5"/>
      <c r="Y436" s="5"/>
      <c r="Z436" s="5"/>
      <c r="AA436" s="5"/>
      <c r="AB436" s="5"/>
      <c r="AC436" s="5"/>
      <c r="AD436" s="5"/>
      <c r="AE436" s="5"/>
    </row>
    <row r="437" spans="1:31" ht="12">
      <c r="A437" s="7" t="s">
        <v>74</v>
      </c>
      <c r="B437" s="60">
        <v>3342.8</v>
      </c>
      <c r="C437" s="61">
        <v>416.5</v>
      </c>
      <c r="D437" s="62">
        <f t="shared" si="110"/>
        <v>3759.3</v>
      </c>
      <c r="E437" s="60">
        <v>3531.9</v>
      </c>
      <c r="F437" s="61">
        <v>454.6</v>
      </c>
      <c r="G437" s="62">
        <f t="shared" si="111"/>
        <v>3986.5</v>
      </c>
      <c r="H437" s="60">
        <v>3258</v>
      </c>
      <c r="I437" s="61">
        <v>416.1</v>
      </c>
      <c r="J437" s="62">
        <f t="shared" si="107"/>
        <v>3674.1</v>
      </c>
      <c r="K437" s="60">
        <v>3395.4</v>
      </c>
      <c r="L437" s="61">
        <v>434</v>
      </c>
      <c r="M437" s="62">
        <f t="shared" si="108"/>
        <v>3829.4</v>
      </c>
      <c r="N437" s="60">
        <f t="shared" si="113"/>
        <v>13528.1</v>
      </c>
      <c r="O437" s="61">
        <f t="shared" si="113"/>
        <v>1721.2</v>
      </c>
      <c r="P437" s="62">
        <f t="shared" si="109"/>
        <v>15249.300000000001</v>
      </c>
      <c r="Q437" s="5"/>
      <c r="R437" s="5"/>
      <c r="S437" s="5"/>
      <c r="T437" s="5"/>
      <c r="U437" s="5"/>
      <c r="V437" s="5"/>
      <c r="W437" s="5"/>
      <c r="X437" s="5"/>
      <c r="Y437" s="5"/>
      <c r="Z437" s="5"/>
      <c r="AA437" s="5"/>
      <c r="AB437" s="5"/>
      <c r="AC437" s="5"/>
      <c r="AD437" s="5"/>
      <c r="AE437" s="5"/>
    </row>
    <row r="438" spans="1:31" ht="12">
      <c r="A438" s="7" t="s">
        <v>19</v>
      </c>
      <c r="B438" s="60">
        <v>3020.2</v>
      </c>
      <c r="C438" s="61">
        <v>27596.4</v>
      </c>
      <c r="D438" s="62">
        <f t="shared" si="110"/>
        <v>30616.600000000002</v>
      </c>
      <c r="E438" s="60">
        <v>3952.5</v>
      </c>
      <c r="F438" s="61">
        <v>34624.3</v>
      </c>
      <c r="G438" s="62">
        <f t="shared" si="111"/>
        <v>38576.8</v>
      </c>
      <c r="H438" s="60">
        <v>3134.7</v>
      </c>
      <c r="I438" s="61">
        <v>32869.8</v>
      </c>
      <c r="J438" s="62">
        <f t="shared" si="107"/>
        <v>36004.5</v>
      </c>
      <c r="K438" s="60">
        <v>3885.4</v>
      </c>
      <c r="L438" s="61">
        <v>36366.3</v>
      </c>
      <c r="M438" s="62">
        <f t="shared" si="108"/>
        <v>40251.700000000004</v>
      </c>
      <c r="N438" s="60">
        <f t="shared" si="113"/>
        <v>13992.8</v>
      </c>
      <c r="O438" s="61">
        <f t="shared" si="113"/>
        <v>131456.8</v>
      </c>
      <c r="P438" s="62">
        <f t="shared" si="109"/>
        <v>145449.59999999998</v>
      </c>
      <c r="Q438" s="5"/>
      <c r="R438" s="5"/>
      <c r="S438" s="5"/>
      <c r="T438" s="5"/>
      <c r="U438" s="5"/>
      <c r="V438" s="5"/>
      <c r="W438" s="5"/>
      <c r="X438" s="5"/>
      <c r="Y438" s="5"/>
      <c r="Z438" s="5"/>
      <c r="AA438" s="5"/>
      <c r="AB438" s="5"/>
      <c r="AC438" s="5"/>
      <c r="AD438" s="5"/>
      <c r="AE438" s="5"/>
    </row>
    <row r="439" spans="1:31" ht="12">
      <c r="A439" s="7" t="s">
        <v>20</v>
      </c>
      <c r="B439" s="60">
        <v>6327.2</v>
      </c>
      <c r="C439" s="61">
        <v>27267.9</v>
      </c>
      <c r="D439" s="62">
        <f t="shared" si="110"/>
        <v>33595.1</v>
      </c>
      <c r="E439" s="60">
        <v>5544.1</v>
      </c>
      <c r="F439" s="61">
        <v>24331.5</v>
      </c>
      <c r="G439" s="62">
        <f t="shared" si="111"/>
        <v>29875.6</v>
      </c>
      <c r="H439" s="60">
        <v>4905</v>
      </c>
      <c r="I439" s="61">
        <v>22878.9</v>
      </c>
      <c r="J439" s="62">
        <f t="shared" si="107"/>
        <v>27783.9</v>
      </c>
      <c r="K439" s="60">
        <v>6373.4</v>
      </c>
      <c r="L439" s="61">
        <v>28279.6</v>
      </c>
      <c r="M439" s="62">
        <f t="shared" si="108"/>
        <v>34653</v>
      </c>
      <c r="N439" s="60">
        <f t="shared" si="113"/>
        <v>23149.699999999997</v>
      </c>
      <c r="O439" s="61">
        <f t="shared" si="113"/>
        <v>102757.9</v>
      </c>
      <c r="P439" s="62">
        <f t="shared" si="109"/>
        <v>125907.59999999999</v>
      </c>
      <c r="Q439" s="5"/>
      <c r="R439" s="5"/>
      <c r="S439" s="5"/>
      <c r="T439" s="5"/>
      <c r="U439" s="5"/>
      <c r="V439" s="5"/>
      <c r="W439" s="5"/>
      <c r="X439" s="5"/>
      <c r="Y439" s="5"/>
      <c r="Z439" s="5"/>
      <c r="AA439" s="5"/>
      <c r="AB439" s="5"/>
      <c r="AC439" s="5"/>
      <c r="AD439" s="5"/>
      <c r="AE439" s="5"/>
    </row>
    <row r="440" spans="1:31" ht="12">
      <c r="A440" s="7" t="s">
        <v>21</v>
      </c>
      <c r="B440" s="60">
        <v>2637</v>
      </c>
      <c r="C440" s="61">
        <v>10614.5</v>
      </c>
      <c r="D440" s="62">
        <f t="shared" si="110"/>
        <v>13251.5</v>
      </c>
      <c r="E440" s="60">
        <v>2751.5</v>
      </c>
      <c r="F440" s="61">
        <v>11075.8</v>
      </c>
      <c r="G440" s="62">
        <f t="shared" si="111"/>
        <v>13827.3</v>
      </c>
      <c r="H440" s="60">
        <v>2670.2</v>
      </c>
      <c r="I440" s="61">
        <v>10746.5</v>
      </c>
      <c r="J440" s="62">
        <f t="shared" si="107"/>
        <v>13416.7</v>
      </c>
      <c r="K440" s="60">
        <v>2687.4</v>
      </c>
      <c r="L440" s="61">
        <v>10816.9</v>
      </c>
      <c r="M440" s="62">
        <f t="shared" si="108"/>
        <v>13504.3</v>
      </c>
      <c r="N440" s="60">
        <f t="shared" si="113"/>
        <v>10746.1</v>
      </c>
      <c r="O440" s="61">
        <f t="shared" si="113"/>
        <v>43253.7</v>
      </c>
      <c r="P440" s="62">
        <f t="shared" si="109"/>
        <v>53999.799999999996</v>
      </c>
      <c r="Q440" s="5"/>
      <c r="R440" s="5"/>
      <c r="S440" s="5"/>
      <c r="T440" s="5"/>
      <c r="U440" s="5"/>
      <c r="V440" s="5"/>
      <c r="W440" s="5"/>
      <c r="X440" s="5"/>
      <c r="Y440" s="5"/>
      <c r="Z440" s="5"/>
      <c r="AA440" s="5"/>
      <c r="AB440" s="5"/>
      <c r="AC440" s="5"/>
      <c r="AD440" s="5"/>
      <c r="AE440" s="5"/>
    </row>
    <row r="441" spans="1:31" ht="12">
      <c r="A441" s="7" t="s">
        <v>58</v>
      </c>
      <c r="B441" s="60">
        <v>165.2</v>
      </c>
      <c r="C441" s="61">
        <v>2102.2</v>
      </c>
      <c r="D441" s="62">
        <f t="shared" si="110"/>
        <v>2267.3999999999996</v>
      </c>
      <c r="E441" s="60">
        <v>140.7</v>
      </c>
      <c r="F441" s="61">
        <v>1789.9</v>
      </c>
      <c r="G441" s="62">
        <f t="shared" si="111"/>
        <v>1930.6000000000001</v>
      </c>
      <c r="H441" s="60">
        <v>150.2</v>
      </c>
      <c r="I441" s="61">
        <v>1922</v>
      </c>
      <c r="J441" s="62">
        <f t="shared" si="107"/>
        <v>2072.2</v>
      </c>
      <c r="K441" s="60">
        <v>158.4</v>
      </c>
      <c r="L441" s="61">
        <v>1971.6</v>
      </c>
      <c r="M441" s="62">
        <f t="shared" si="108"/>
        <v>2130</v>
      </c>
      <c r="N441" s="60">
        <f t="shared" si="113"/>
        <v>614.5</v>
      </c>
      <c r="O441" s="61">
        <f t="shared" si="113"/>
        <v>7785.700000000001</v>
      </c>
      <c r="P441" s="62">
        <f t="shared" si="109"/>
        <v>8400.2</v>
      </c>
      <c r="Q441" s="5"/>
      <c r="R441" s="5"/>
      <c r="S441" s="5"/>
      <c r="T441" s="5"/>
      <c r="U441" s="5"/>
      <c r="V441" s="5"/>
      <c r="W441" s="5"/>
      <c r="X441" s="5"/>
      <c r="Y441" s="5"/>
      <c r="Z441" s="5"/>
      <c r="AA441" s="5"/>
      <c r="AB441" s="5"/>
      <c r="AC441" s="5"/>
      <c r="AD441" s="5"/>
      <c r="AE441" s="5"/>
    </row>
    <row r="442" spans="1:31" ht="12">
      <c r="A442" s="7" t="s">
        <v>22</v>
      </c>
      <c r="B442" s="60">
        <v>10984.9</v>
      </c>
      <c r="C442" s="61"/>
      <c r="D442" s="62">
        <f t="shared" si="110"/>
        <v>10984.9</v>
      </c>
      <c r="E442" s="60">
        <v>10474.3</v>
      </c>
      <c r="F442" s="61"/>
      <c r="G442" s="62">
        <f t="shared" si="111"/>
        <v>10474.3</v>
      </c>
      <c r="H442" s="60">
        <v>10376.6</v>
      </c>
      <c r="I442" s="61"/>
      <c r="J442" s="62">
        <f t="shared" si="107"/>
        <v>10376.6</v>
      </c>
      <c r="K442" s="60">
        <v>9378.8</v>
      </c>
      <c r="L442" s="61"/>
      <c r="M442" s="62">
        <f t="shared" si="108"/>
        <v>9378.8</v>
      </c>
      <c r="N442" s="60">
        <f t="shared" si="113"/>
        <v>41214.59999999999</v>
      </c>
      <c r="O442" s="61">
        <f t="shared" si="113"/>
        <v>0</v>
      </c>
      <c r="P442" s="62">
        <f t="shared" si="109"/>
        <v>41214.59999999999</v>
      </c>
      <c r="Q442" s="5"/>
      <c r="R442" s="5"/>
      <c r="S442" s="5"/>
      <c r="T442" s="5"/>
      <c r="U442" s="5"/>
      <c r="V442" s="5"/>
      <c r="W442" s="5"/>
      <c r="X442" s="5"/>
      <c r="Y442" s="5"/>
      <c r="Z442" s="5"/>
      <c r="AA442" s="5"/>
      <c r="AB442" s="5"/>
      <c r="AC442" s="5"/>
      <c r="AD442" s="5"/>
      <c r="AE442" s="5"/>
    </row>
    <row r="443" spans="1:31" ht="12">
      <c r="A443" s="7" t="s">
        <v>23</v>
      </c>
      <c r="B443" s="60">
        <v>5110.7</v>
      </c>
      <c r="C443" s="61">
        <v>90509.4</v>
      </c>
      <c r="D443" s="62">
        <f t="shared" si="110"/>
        <v>95620.09999999999</v>
      </c>
      <c r="E443" s="60">
        <v>5872.1</v>
      </c>
      <c r="F443" s="61">
        <v>104616.6</v>
      </c>
      <c r="G443" s="62">
        <f t="shared" si="111"/>
        <v>110488.70000000001</v>
      </c>
      <c r="H443" s="60">
        <v>4329.7</v>
      </c>
      <c r="I443" s="61">
        <v>78409.7</v>
      </c>
      <c r="J443" s="62">
        <f t="shared" si="107"/>
        <v>82739.4</v>
      </c>
      <c r="K443" s="60">
        <v>4950.4</v>
      </c>
      <c r="L443" s="63">
        <v>80945.9</v>
      </c>
      <c r="M443" s="62">
        <f t="shared" si="108"/>
        <v>85896.29999999999</v>
      </c>
      <c r="N443" s="60">
        <f t="shared" si="113"/>
        <v>20262.9</v>
      </c>
      <c r="O443" s="61">
        <f t="shared" si="113"/>
        <v>354481.6</v>
      </c>
      <c r="P443" s="62">
        <f t="shared" si="109"/>
        <v>374744.5</v>
      </c>
      <c r="Q443" s="5"/>
      <c r="R443" s="5"/>
      <c r="S443" s="5"/>
      <c r="T443" s="5"/>
      <c r="U443" s="5"/>
      <c r="V443" s="5"/>
      <c r="W443" s="5"/>
      <c r="X443" s="5"/>
      <c r="Y443" s="5"/>
      <c r="Z443" s="5"/>
      <c r="AA443" s="5"/>
      <c r="AB443" s="5"/>
      <c r="AC443" s="5"/>
      <c r="AD443" s="5"/>
      <c r="AE443" s="5"/>
    </row>
    <row r="444" spans="1:31" ht="12">
      <c r="A444" s="7" t="s">
        <v>24</v>
      </c>
      <c r="B444" s="60">
        <v>17904.9</v>
      </c>
      <c r="C444" s="61">
        <v>11542.9</v>
      </c>
      <c r="D444" s="62">
        <f t="shared" si="110"/>
        <v>29447.800000000003</v>
      </c>
      <c r="E444" s="60">
        <v>16141.8</v>
      </c>
      <c r="F444" s="61">
        <v>11127.4</v>
      </c>
      <c r="G444" s="62">
        <f t="shared" si="111"/>
        <v>27269.199999999997</v>
      </c>
      <c r="H444" s="60">
        <v>17589</v>
      </c>
      <c r="I444" s="61">
        <v>11295.1</v>
      </c>
      <c r="J444" s="62">
        <f t="shared" si="107"/>
        <v>28884.1</v>
      </c>
      <c r="K444" s="60">
        <v>14083.6</v>
      </c>
      <c r="L444" s="61">
        <v>9126.8</v>
      </c>
      <c r="M444" s="62">
        <f t="shared" si="108"/>
        <v>23210.4</v>
      </c>
      <c r="N444" s="60">
        <f t="shared" si="113"/>
        <v>65719.3</v>
      </c>
      <c r="O444" s="61">
        <f t="shared" si="113"/>
        <v>43092.2</v>
      </c>
      <c r="P444" s="62">
        <f t="shared" si="109"/>
        <v>108811.5</v>
      </c>
      <c r="Q444" s="5"/>
      <c r="R444" s="5"/>
      <c r="S444" s="5"/>
      <c r="T444" s="5"/>
      <c r="U444" s="5"/>
      <c r="V444" s="5"/>
      <c r="W444" s="5"/>
      <c r="X444" s="5"/>
      <c r="Y444" s="5"/>
      <c r="Z444" s="5"/>
      <c r="AA444" s="5"/>
      <c r="AB444" s="5"/>
      <c r="AC444" s="5"/>
      <c r="AD444" s="5"/>
      <c r="AE444" s="5"/>
    </row>
    <row r="445" spans="1:31" ht="12">
      <c r="A445" s="7" t="s">
        <v>75</v>
      </c>
      <c r="B445" s="60">
        <v>4392.4</v>
      </c>
      <c r="C445" s="61">
        <v>1339.3</v>
      </c>
      <c r="D445" s="62">
        <f t="shared" si="110"/>
        <v>5731.7</v>
      </c>
      <c r="E445" s="60">
        <v>3794.1</v>
      </c>
      <c r="F445" s="61">
        <v>1186.4</v>
      </c>
      <c r="G445" s="62">
        <f t="shared" si="111"/>
        <v>4980.5</v>
      </c>
      <c r="H445" s="60">
        <v>4017.1</v>
      </c>
      <c r="I445" s="61">
        <v>1245.9</v>
      </c>
      <c r="J445" s="62">
        <f t="shared" si="107"/>
        <v>5263</v>
      </c>
      <c r="K445" s="60">
        <v>4297.1</v>
      </c>
      <c r="L445" s="61">
        <v>1343.1</v>
      </c>
      <c r="M445" s="62">
        <f t="shared" si="108"/>
        <v>5640.200000000001</v>
      </c>
      <c r="N445" s="60">
        <f t="shared" si="113"/>
        <v>16500.7</v>
      </c>
      <c r="O445" s="61">
        <f t="shared" si="113"/>
        <v>5114.7</v>
      </c>
      <c r="P445" s="62">
        <f t="shared" si="109"/>
        <v>21615.4</v>
      </c>
      <c r="Q445" s="5"/>
      <c r="R445" s="5"/>
      <c r="S445" s="5"/>
      <c r="T445" s="5"/>
      <c r="U445" s="5"/>
      <c r="V445" s="5"/>
      <c r="W445" s="5"/>
      <c r="X445" s="5"/>
      <c r="Y445" s="5"/>
      <c r="Z445" s="5"/>
      <c r="AA445" s="5"/>
      <c r="AB445" s="5"/>
      <c r="AC445" s="5"/>
      <c r="AD445" s="5"/>
      <c r="AE445" s="5"/>
    </row>
    <row r="446" spans="1:31" ht="12.75" thickBot="1">
      <c r="A446" s="7" t="s">
        <v>26</v>
      </c>
      <c r="B446" s="60">
        <v>210.6</v>
      </c>
      <c r="C446" s="61">
        <v>16141</v>
      </c>
      <c r="D446" s="62">
        <f t="shared" si="110"/>
        <v>16351.6</v>
      </c>
      <c r="E446" s="60">
        <v>208.2</v>
      </c>
      <c r="F446" s="61">
        <v>15959.3</v>
      </c>
      <c r="G446" s="62">
        <f t="shared" si="111"/>
        <v>16167.5</v>
      </c>
      <c r="H446" s="60">
        <v>47.6</v>
      </c>
      <c r="I446" s="61">
        <v>10599.1</v>
      </c>
      <c r="J446" s="62">
        <f t="shared" si="107"/>
        <v>10646.7</v>
      </c>
      <c r="K446" s="60">
        <v>65.6</v>
      </c>
      <c r="L446" s="61">
        <v>5182.3</v>
      </c>
      <c r="M446" s="62">
        <f t="shared" si="108"/>
        <v>5247.900000000001</v>
      </c>
      <c r="N446" s="60">
        <f t="shared" si="113"/>
        <v>532</v>
      </c>
      <c r="O446" s="61">
        <f t="shared" si="113"/>
        <v>47881.700000000004</v>
      </c>
      <c r="P446" s="62">
        <f t="shared" si="109"/>
        <v>48413.700000000004</v>
      </c>
      <c r="Q446" s="5"/>
      <c r="R446" s="5"/>
      <c r="S446" s="5"/>
      <c r="T446" s="5"/>
      <c r="U446" s="5"/>
      <c r="V446" s="5"/>
      <c r="W446" s="5"/>
      <c r="X446" s="5"/>
      <c r="Y446" s="5"/>
      <c r="Z446" s="5"/>
      <c r="AA446" s="5"/>
      <c r="AB446" s="5"/>
      <c r="AC446" s="5"/>
      <c r="AD446" s="5"/>
      <c r="AE446" s="5"/>
    </row>
    <row r="447" spans="1:31" ht="12.75" thickBot="1">
      <c r="A447" s="31" t="s">
        <v>44</v>
      </c>
      <c r="B447" s="54">
        <f>B448+B449</f>
        <v>715.5</v>
      </c>
      <c r="C447" s="55">
        <f>C448+C449</f>
        <v>70353.79999999999</v>
      </c>
      <c r="D447" s="56">
        <f t="shared" si="110"/>
        <v>71069.29999999999</v>
      </c>
      <c r="E447" s="55">
        <f>E448+E449</f>
        <v>615.6999999999999</v>
      </c>
      <c r="F447" s="55">
        <f>F448+F449</f>
        <v>63377.7</v>
      </c>
      <c r="G447" s="56">
        <f t="shared" si="111"/>
        <v>63993.399999999994</v>
      </c>
      <c r="H447" s="55">
        <f>H448+H449</f>
        <v>659.5</v>
      </c>
      <c r="I447" s="55">
        <f>I448+I449</f>
        <v>68272</v>
      </c>
      <c r="J447" s="56">
        <f t="shared" si="107"/>
        <v>68931.5</v>
      </c>
      <c r="K447" s="55">
        <v>890.2</v>
      </c>
      <c r="L447" s="55">
        <v>75029.6</v>
      </c>
      <c r="M447" s="56">
        <f t="shared" si="108"/>
        <v>75919.8</v>
      </c>
      <c r="N447" s="57">
        <f>N448+N449</f>
        <v>2880.9</v>
      </c>
      <c r="O447" s="58">
        <f>O448+O449</f>
        <v>277033.1</v>
      </c>
      <c r="P447" s="59">
        <f t="shared" si="109"/>
        <v>279914</v>
      </c>
      <c r="Q447" s="5"/>
      <c r="R447" s="5"/>
      <c r="S447" s="5"/>
      <c r="T447" s="5"/>
      <c r="U447" s="5"/>
      <c r="V447" s="5"/>
      <c r="W447" s="5"/>
      <c r="X447" s="5"/>
      <c r="Y447" s="5"/>
      <c r="Z447" s="5"/>
      <c r="AA447" s="5"/>
      <c r="AB447" s="5"/>
      <c r="AC447" s="5"/>
      <c r="AD447" s="5"/>
      <c r="AE447" s="5"/>
    </row>
    <row r="448" spans="1:31" ht="12">
      <c r="A448" s="7" t="s">
        <v>45</v>
      </c>
      <c r="B448" s="60">
        <v>94.1</v>
      </c>
      <c r="C448" s="61">
        <v>50630.2</v>
      </c>
      <c r="D448" s="62">
        <f t="shared" si="110"/>
        <v>50724.299999999996</v>
      </c>
      <c r="E448" s="60">
        <v>82.3</v>
      </c>
      <c r="F448" s="61">
        <v>45893.6</v>
      </c>
      <c r="G448" s="62">
        <f t="shared" si="111"/>
        <v>45975.9</v>
      </c>
      <c r="H448" s="60">
        <v>91.9</v>
      </c>
      <c r="I448" s="61">
        <v>50378.4</v>
      </c>
      <c r="J448" s="62">
        <f t="shared" si="107"/>
        <v>50470.3</v>
      </c>
      <c r="K448" s="60">
        <v>105.2</v>
      </c>
      <c r="L448" s="61">
        <v>51178.3</v>
      </c>
      <c r="M448" s="62">
        <f t="shared" si="108"/>
        <v>51283.5</v>
      </c>
      <c r="N448" s="60">
        <f aca="true" t="shared" si="114" ref="N448:O450">B448+E448+H448+K448</f>
        <v>373.49999999999994</v>
      </c>
      <c r="O448" s="61">
        <f t="shared" si="114"/>
        <v>198080.5</v>
      </c>
      <c r="P448" s="62">
        <f t="shared" si="109"/>
        <v>198454</v>
      </c>
      <c r="Q448" s="5"/>
      <c r="R448" s="5"/>
      <c r="S448" s="5"/>
      <c r="T448" s="5"/>
      <c r="U448" s="5"/>
      <c r="V448" s="5"/>
      <c r="W448" s="5"/>
      <c r="X448" s="5"/>
      <c r="Y448" s="5"/>
      <c r="Z448" s="5"/>
      <c r="AA448" s="5"/>
      <c r="AB448" s="5"/>
      <c r="AC448" s="5"/>
      <c r="AD448" s="5"/>
      <c r="AE448" s="5"/>
    </row>
    <row r="449" spans="1:31" ht="12">
      <c r="A449" s="7" t="s">
        <v>46</v>
      </c>
      <c r="B449" s="60">
        <v>621.4</v>
      </c>
      <c r="C449" s="61">
        <v>19723.6</v>
      </c>
      <c r="D449" s="62">
        <f t="shared" si="110"/>
        <v>20345</v>
      </c>
      <c r="E449" s="60">
        <v>533.4</v>
      </c>
      <c r="F449" s="61">
        <v>17484.1</v>
      </c>
      <c r="G449" s="62">
        <f t="shared" si="111"/>
        <v>18017.5</v>
      </c>
      <c r="H449" s="60">
        <v>567.6</v>
      </c>
      <c r="I449" s="61">
        <v>17893.6</v>
      </c>
      <c r="J449" s="62">
        <f t="shared" si="107"/>
        <v>18461.199999999997</v>
      </c>
      <c r="K449" s="60">
        <v>785</v>
      </c>
      <c r="L449" s="61">
        <v>23851.3</v>
      </c>
      <c r="M449" s="62">
        <f t="shared" si="108"/>
        <v>24636.3</v>
      </c>
      <c r="N449" s="60">
        <f t="shared" si="114"/>
        <v>2507.4</v>
      </c>
      <c r="O449" s="61">
        <f t="shared" si="114"/>
        <v>78952.59999999999</v>
      </c>
      <c r="P449" s="62">
        <f t="shared" si="109"/>
        <v>81459.99999999999</v>
      </c>
      <c r="Q449" s="5"/>
      <c r="R449" s="5"/>
      <c r="S449" s="5"/>
      <c r="T449" s="5"/>
      <c r="U449" s="5"/>
      <c r="V449" s="5"/>
      <c r="W449" s="5"/>
      <c r="X449" s="5"/>
      <c r="Y449" s="5"/>
      <c r="Z449" s="5"/>
      <c r="AA449" s="5"/>
      <c r="AB449" s="5"/>
      <c r="AC449" s="5"/>
      <c r="AD449" s="5"/>
      <c r="AE449" s="5"/>
    </row>
    <row r="450" spans="1:31" ht="12.75" thickBot="1">
      <c r="A450" s="7" t="s">
        <v>30</v>
      </c>
      <c r="B450" s="60">
        <v>66244.1</v>
      </c>
      <c r="C450" s="61"/>
      <c r="D450" s="62">
        <f t="shared" si="110"/>
        <v>66244.1</v>
      </c>
      <c r="E450" s="60">
        <v>67646.3</v>
      </c>
      <c r="F450" s="61"/>
      <c r="G450" s="62">
        <f t="shared" si="111"/>
        <v>67646.3</v>
      </c>
      <c r="H450" s="60">
        <v>65598.2</v>
      </c>
      <c r="I450" s="61"/>
      <c r="J450" s="62">
        <f t="shared" si="107"/>
        <v>65598.2</v>
      </c>
      <c r="K450" s="60">
        <v>76999.1</v>
      </c>
      <c r="L450" s="61"/>
      <c r="M450" s="62">
        <f t="shared" si="108"/>
        <v>76999.1</v>
      </c>
      <c r="N450" s="60">
        <f t="shared" si="114"/>
        <v>276487.70000000007</v>
      </c>
      <c r="O450" s="61">
        <f t="shared" si="114"/>
        <v>0</v>
      </c>
      <c r="P450" s="62">
        <f t="shared" si="109"/>
        <v>276487.70000000007</v>
      </c>
      <c r="Q450" s="5"/>
      <c r="R450" s="5"/>
      <c r="S450" s="5"/>
      <c r="T450" s="5"/>
      <c r="U450" s="5"/>
      <c r="V450" s="5"/>
      <c r="W450" s="5"/>
      <c r="X450" s="5"/>
      <c r="Y450" s="5"/>
      <c r="Z450" s="5"/>
      <c r="AA450" s="5"/>
      <c r="AB450" s="5"/>
      <c r="AC450" s="5"/>
      <c r="AD450" s="5"/>
      <c r="AE450" s="5"/>
    </row>
    <row r="451" spans="1:31" ht="12.75" thickBot="1">
      <c r="A451" s="31" t="s">
        <v>31</v>
      </c>
      <c r="B451" s="54">
        <f>B452+B453+B454</f>
        <v>937.4</v>
      </c>
      <c r="C451" s="55">
        <f>C452+C453+C454</f>
        <v>34737.01107312316</v>
      </c>
      <c r="D451" s="56">
        <f t="shared" si="110"/>
        <v>35674.41107312316</v>
      </c>
      <c r="E451" s="55">
        <f>E452+E453+E454</f>
        <v>879.6999999999999</v>
      </c>
      <c r="F451" s="55">
        <f>F452+F453+F454</f>
        <v>33067.989085753514</v>
      </c>
      <c r="G451" s="56">
        <f t="shared" si="111"/>
        <v>33947.68908575351</v>
      </c>
      <c r="H451" s="55">
        <f>H452+H453+H454</f>
        <v>868.9192984340102</v>
      </c>
      <c r="I451" s="55">
        <f>I452+I453+I454</f>
        <v>33055.612943016255</v>
      </c>
      <c r="J451" s="56">
        <f t="shared" si="107"/>
        <v>33924.532241450266</v>
      </c>
      <c r="K451" s="55">
        <f>K452+K453+K454</f>
        <v>858.3050285714285</v>
      </c>
      <c r="L451" s="55">
        <f>L452+L453+L454</f>
        <v>33356.18689810709</v>
      </c>
      <c r="M451" s="56">
        <f t="shared" si="108"/>
        <v>34214.491926678515</v>
      </c>
      <c r="N451" s="57">
        <f>N452+N453+N454</f>
        <v>3544.324327005439</v>
      </c>
      <c r="O451" s="58">
        <f>O452+O453+O454</f>
        <v>134216.80000000002</v>
      </c>
      <c r="P451" s="59">
        <f t="shared" si="109"/>
        <v>137761.12432700547</v>
      </c>
      <c r="Q451" s="5"/>
      <c r="R451" s="5"/>
      <c r="S451" s="5"/>
      <c r="T451" s="5"/>
      <c r="U451" s="5"/>
      <c r="V451" s="5"/>
      <c r="W451" s="5"/>
      <c r="X451" s="5"/>
      <c r="Y451" s="5"/>
      <c r="Z451" s="5"/>
      <c r="AA451" s="5"/>
      <c r="AB451" s="5"/>
      <c r="AC451" s="5"/>
      <c r="AD451" s="5"/>
      <c r="AE451" s="5"/>
    </row>
    <row r="452" spans="1:31" ht="12">
      <c r="A452" s="7" t="s">
        <v>76</v>
      </c>
      <c r="B452" s="60"/>
      <c r="C452" s="61">
        <v>12653.5</v>
      </c>
      <c r="D452" s="62">
        <f t="shared" si="110"/>
        <v>12653.5</v>
      </c>
      <c r="E452" s="60"/>
      <c r="F452" s="61">
        <v>12472.8</v>
      </c>
      <c r="G452" s="62">
        <f t="shared" si="111"/>
        <v>12472.8</v>
      </c>
      <c r="H452" s="60"/>
      <c r="I452" s="61">
        <v>12559.4</v>
      </c>
      <c r="J452" s="62">
        <f t="shared" si="107"/>
        <v>12559.4</v>
      </c>
      <c r="K452" s="60"/>
      <c r="L452" s="61">
        <v>12833.4</v>
      </c>
      <c r="M452" s="62">
        <f t="shared" si="108"/>
        <v>12833.4</v>
      </c>
      <c r="N452" s="60">
        <f aca="true" t="shared" si="115" ref="N452:O454">B452+E452+H452+K452</f>
        <v>0</v>
      </c>
      <c r="O452" s="61">
        <f t="shared" si="115"/>
        <v>50519.1</v>
      </c>
      <c r="P452" s="62">
        <f t="shared" si="109"/>
        <v>50519.1</v>
      </c>
      <c r="Q452" s="5"/>
      <c r="R452" s="5"/>
      <c r="S452" s="5"/>
      <c r="T452" s="5"/>
      <c r="U452" s="5"/>
      <c r="V452" s="5"/>
      <c r="W452" s="5"/>
      <c r="X452" s="5"/>
      <c r="Y452" s="5"/>
      <c r="Z452" s="5"/>
      <c r="AA452" s="5"/>
      <c r="AB452" s="5"/>
      <c r="AC452" s="5"/>
      <c r="AD452" s="5"/>
      <c r="AE452" s="5"/>
    </row>
    <row r="453" spans="1:31" ht="12">
      <c r="A453" s="7" t="s">
        <v>77</v>
      </c>
      <c r="B453" s="60">
        <v>820.1</v>
      </c>
      <c r="C453" s="61">
        <v>15846.9</v>
      </c>
      <c r="D453" s="62">
        <f t="shared" si="110"/>
        <v>16667</v>
      </c>
      <c r="E453" s="60">
        <v>769.3</v>
      </c>
      <c r="F453" s="61">
        <v>14781.3</v>
      </c>
      <c r="G453" s="62">
        <f t="shared" si="111"/>
        <v>15550.599999999999</v>
      </c>
      <c r="H453" s="60">
        <v>756.6</v>
      </c>
      <c r="I453" s="61">
        <v>14483.9</v>
      </c>
      <c r="J453" s="62">
        <f t="shared" si="107"/>
        <v>15240.5</v>
      </c>
      <c r="K453" s="60">
        <v>749.3</v>
      </c>
      <c r="L453" s="61">
        <v>14608.4</v>
      </c>
      <c r="M453" s="62">
        <f t="shared" si="108"/>
        <v>15357.699999999999</v>
      </c>
      <c r="N453" s="60">
        <f t="shared" si="115"/>
        <v>3095.3</v>
      </c>
      <c r="O453" s="61">
        <f t="shared" si="115"/>
        <v>59720.5</v>
      </c>
      <c r="P453" s="62">
        <f t="shared" si="109"/>
        <v>62815.8</v>
      </c>
      <c r="Q453" s="5"/>
      <c r="R453" s="5"/>
      <c r="S453" s="5"/>
      <c r="T453" s="5"/>
      <c r="U453" s="5"/>
      <c r="V453" s="5"/>
      <c r="W453" s="5"/>
      <c r="X453" s="5"/>
      <c r="Y453" s="5"/>
      <c r="Z453" s="5"/>
      <c r="AA453" s="5"/>
      <c r="AB453" s="5"/>
      <c r="AC453" s="5"/>
      <c r="AD453" s="5"/>
      <c r="AE453" s="5"/>
    </row>
    <row r="454" spans="1:31" ht="12.75" thickBot="1">
      <c r="A454" s="7" t="s">
        <v>78</v>
      </c>
      <c r="B454" s="60">
        <v>117.3</v>
      </c>
      <c r="C454" s="61">
        <v>6236.61107312316</v>
      </c>
      <c r="D454" s="62">
        <f t="shared" si="110"/>
        <v>6353.91107312316</v>
      </c>
      <c r="E454" s="60">
        <v>110.4</v>
      </c>
      <c r="F454" s="61">
        <v>5813.889085753516</v>
      </c>
      <c r="G454" s="62">
        <f t="shared" si="111"/>
        <v>5924.289085753516</v>
      </c>
      <c r="H454" s="60">
        <v>112.31929843401024</v>
      </c>
      <c r="I454" s="61">
        <v>6012.312943016252</v>
      </c>
      <c r="J454" s="62">
        <f t="shared" si="107"/>
        <v>6124.632241450262</v>
      </c>
      <c r="K454" s="60">
        <v>109.00502857142857</v>
      </c>
      <c r="L454" s="61">
        <v>5914.386898107085</v>
      </c>
      <c r="M454" s="62">
        <f t="shared" si="108"/>
        <v>6023.391926678513</v>
      </c>
      <c r="N454" s="60">
        <f t="shared" si="115"/>
        <v>449.0243270054388</v>
      </c>
      <c r="O454" s="61">
        <f t="shared" si="115"/>
        <v>23977.20000000001</v>
      </c>
      <c r="P454" s="62">
        <f t="shared" si="109"/>
        <v>24426.22432700545</v>
      </c>
      <c r="Q454" s="5"/>
      <c r="R454" s="5"/>
      <c r="S454" s="5"/>
      <c r="T454" s="5"/>
      <c r="U454" s="5"/>
      <c r="V454" s="5"/>
      <c r="W454" s="5"/>
      <c r="X454" s="5"/>
      <c r="Y454" s="5"/>
      <c r="Z454" s="5"/>
      <c r="AA454" s="5"/>
      <c r="AB454" s="5"/>
      <c r="AC454" s="5"/>
      <c r="AD454" s="5"/>
      <c r="AE454" s="5"/>
    </row>
    <row r="455" spans="1:31" s="70" customFormat="1" ht="12.75" thickBot="1">
      <c r="A455" s="39" t="s">
        <v>79</v>
      </c>
      <c r="B455" s="66">
        <f>B428+B429+B433+B436+B437+B438+B439+B440+B441+B442+B443+B444+B445+B446+B447+B450+B451</f>
        <v>208113</v>
      </c>
      <c r="C455" s="66">
        <f aca="true" t="shared" si="116" ref="C455:P455">C428+C429+C433+C436+C437+C438+C439+C440+C441+C442+C443+C444+C445+C446+C447+C450+C451</f>
        <v>494068.01107312314</v>
      </c>
      <c r="D455" s="66">
        <f t="shared" si="116"/>
        <v>702181.0110731232</v>
      </c>
      <c r="E455" s="66">
        <f t="shared" si="116"/>
        <v>210801.10000000003</v>
      </c>
      <c r="F455" s="66">
        <f t="shared" si="116"/>
        <v>470187.78908575355</v>
      </c>
      <c r="G455" s="66">
        <f t="shared" si="116"/>
        <v>680988.8890857535</v>
      </c>
      <c r="H455" s="66">
        <f t="shared" si="116"/>
        <v>197476.36617540626</v>
      </c>
      <c r="I455" s="66">
        <f t="shared" si="116"/>
        <v>441488.1129430162</v>
      </c>
      <c r="J455" s="66">
        <f t="shared" si="116"/>
        <v>638964.4791184225</v>
      </c>
      <c r="K455" s="66">
        <f t="shared" si="116"/>
        <v>209321.30502857143</v>
      </c>
      <c r="L455" s="66">
        <f t="shared" si="116"/>
        <v>442953.886898107</v>
      </c>
      <c r="M455" s="66">
        <f t="shared" si="116"/>
        <v>652275.1919266784</v>
      </c>
      <c r="N455" s="66">
        <f t="shared" si="116"/>
        <v>825711.7712039778</v>
      </c>
      <c r="O455" s="66">
        <f t="shared" si="116"/>
        <v>1848697.7999999996</v>
      </c>
      <c r="P455" s="66">
        <f t="shared" si="116"/>
        <v>2674409.5712039773</v>
      </c>
      <c r="Q455" s="5"/>
      <c r="R455" s="5"/>
      <c r="S455" s="5"/>
      <c r="T455" s="5"/>
      <c r="U455" s="5"/>
      <c r="V455" s="5"/>
      <c r="W455" s="5"/>
      <c r="X455" s="5"/>
      <c r="Y455" s="5"/>
      <c r="Z455" s="5"/>
      <c r="AA455" s="5"/>
      <c r="AB455" s="5"/>
      <c r="AC455" s="5"/>
      <c r="AD455" s="5"/>
      <c r="AE455" s="5"/>
    </row>
    <row r="456" ht="12">
      <c r="A456"/>
    </row>
    <row r="457" spans="1:16" ht="57.75" customHeight="1" thickBot="1">
      <c r="A457" s="89" t="s">
        <v>107</v>
      </c>
      <c r="B457" s="89"/>
      <c r="C457" s="89"/>
      <c r="D457" s="89"/>
      <c r="E457" s="89"/>
      <c r="F457" s="89"/>
      <c r="G457" s="89"/>
      <c r="H457" s="89"/>
      <c r="I457" s="89"/>
      <c r="J457" s="89"/>
      <c r="K457" s="89"/>
      <c r="L457" s="89"/>
      <c r="M457" s="89"/>
      <c r="N457" s="89"/>
      <c r="O457" s="89"/>
      <c r="P457" s="89"/>
    </row>
    <row r="458" spans="1:16" ht="13.5" thickBot="1" thickTop="1">
      <c r="A458" s="82" t="s">
        <v>1</v>
      </c>
      <c r="B458" s="84" t="s">
        <v>36</v>
      </c>
      <c r="C458" s="85"/>
      <c r="D458" s="86"/>
      <c r="E458" s="84" t="s">
        <v>37</v>
      </c>
      <c r="F458" s="85"/>
      <c r="G458" s="86"/>
      <c r="H458" s="84" t="s">
        <v>38</v>
      </c>
      <c r="I458" s="85"/>
      <c r="J458" s="86"/>
      <c r="K458" s="84" t="s">
        <v>39</v>
      </c>
      <c r="L458" s="85"/>
      <c r="M458" s="86"/>
      <c r="N458" s="84" t="s">
        <v>96</v>
      </c>
      <c r="O458" s="87"/>
      <c r="P458" s="88"/>
    </row>
    <row r="459" spans="1:16" ht="12.75" thickBot="1">
      <c r="A459" s="83"/>
      <c r="B459" s="13" t="s">
        <v>6</v>
      </c>
      <c r="C459" s="14" t="s">
        <v>7</v>
      </c>
      <c r="D459" s="15" t="s">
        <v>8</v>
      </c>
      <c r="E459" s="13" t="s">
        <v>6</v>
      </c>
      <c r="F459" s="14" t="s">
        <v>7</v>
      </c>
      <c r="G459" s="15" t="s">
        <v>8</v>
      </c>
      <c r="H459" s="13" t="s">
        <v>6</v>
      </c>
      <c r="I459" s="14" t="s">
        <v>7</v>
      </c>
      <c r="J459" s="15" t="s">
        <v>8</v>
      </c>
      <c r="K459" s="13" t="s">
        <v>6</v>
      </c>
      <c r="L459" s="14" t="s">
        <v>7</v>
      </c>
      <c r="M459" s="15" t="s">
        <v>8</v>
      </c>
      <c r="N459" s="36" t="s">
        <v>6</v>
      </c>
      <c r="O459" s="38" t="s">
        <v>7</v>
      </c>
      <c r="P459" s="49" t="s">
        <v>8</v>
      </c>
    </row>
    <row r="460" spans="1:31" ht="13.5" thickBot="1" thickTop="1">
      <c r="A460" s="6" t="s">
        <v>9</v>
      </c>
      <c r="B460" s="51">
        <v>253.10325993031356</v>
      </c>
      <c r="C460" s="52">
        <v>122225.77827044358</v>
      </c>
      <c r="D460" s="53">
        <f>B460+C460</f>
        <v>122478.8815303739</v>
      </c>
      <c r="E460" s="51">
        <v>176.7262850174216</v>
      </c>
      <c r="F460" s="52">
        <v>86283.16568011642</v>
      </c>
      <c r="G460" s="53">
        <f>E460+F460</f>
        <v>86459.89196513384</v>
      </c>
      <c r="H460" s="51">
        <v>178.39877351916374</v>
      </c>
      <c r="I460" s="52">
        <v>94503.25575400928</v>
      </c>
      <c r="J460" s="53">
        <f aca="true" t="shared" si="117" ref="J460:J486">H460+I460</f>
        <v>94681.65452752844</v>
      </c>
      <c r="K460" s="51">
        <v>191.77868153310106</v>
      </c>
      <c r="L460" s="52">
        <v>97838.8802954307</v>
      </c>
      <c r="M460" s="53">
        <f aca="true" t="shared" si="118" ref="M460:M486">K460+L460</f>
        <v>98030.65897696381</v>
      </c>
      <c r="N460" s="51">
        <f>B460+E460+H460+K460</f>
        <v>800.0069999999998</v>
      </c>
      <c r="O460" s="52">
        <f>C460+F460+I460+L460</f>
        <v>400851.08</v>
      </c>
      <c r="P460" s="53">
        <f aca="true" t="shared" si="119" ref="P460:P487">N460+O460</f>
        <v>401651.087</v>
      </c>
      <c r="Q460" s="5"/>
      <c r="R460" s="5"/>
      <c r="S460" s="5"/>
      <c r="T460" s="5"/>
      <c r="U460" s="5"/>
      <c r="V460" s="5"/>
      <c r="W460" s="5"/>
      <c r="X460" s="5"/>
      <c r="Y460" s="5"/>
      <c r="Z460" s="5"/>
      <c r="AA460" s="5"/>
      <c r="AB460" s="5"/>
      <c r="AC460" s="5"/>
      <c r="AD460" s="5"/>
      <c r="AE460" s="5"/>
    </row>
    <row r="461" spans="1:31" ht="12.75" thickBot="1">
      <c r="A461" s="31" t="s">
        <v>10</v>
      </c>
      <c r="B461" s="54">
        <f>B462+B463+B464</f>
        <v>36810.39982283724</v>
      </c>
      <c r="C461" s="55">
        <f>C462+C463+C464</f>
        <v>16103.429662694063</v>
      </c>
      <c r="D461" s="56">
        <f>B461+C461</f>
        <v>52913.8294855313</v>
      </c>
      <c r="E461" s="55">
        <f>E462+E463+E464</f>
        <v>56619.697801146984</v>
      </c>
      <c r="F461" s="55">
        <f>F462+F463+F464</f>
        <v>20618.5429497327</v>
      </c>
      <c r="G461" s="56">
        <f>E461+F461</f>
        <v>77238.24075087969</v>
      </c>
      <c r="H461" s="55">
        <f>H462+H463+H464</f>
        <v>75702.10198465791</v>
      </c>
      <c r="I461" s="55">
        <f>I462+I463+I464</f>
        <v>25298.29657563865</v>
      </c>
      <c r="J461" s="56">
        <f t="shared" si="117"/>
        <v>101000.39856029657</v>
      </c>
      <c r="K461" s="55">
        <f>K462+K463+K464</f>
        <v>73413.60039135788</v>
      </c>
      <c r="L461" s="55">
        <f>L462+L463+L464</f>
        <v>26198.64481193458</v>
      </c>
      <c r="M461" s="56">
        <f t="shared" si="118"/>
        <v>99612.24520329246</v>
      </c>
      <c r="N461" s="57">
        <f>N462+N463+N464</f>
        <v>242545.80000000005</v>
      </c>
      <c r="O461" s="58">
        <f>O462+O463+O464</f>
        <v>88218.91399999999</v>
      </c>
      <c r="P461" s="59">
        <f t="shared" si="119"/>
        <v>330764.71400000004</v>
      </c>
      <c r="Q461" s="5"/>
      <c r="R461" s="5"/>
      <c r="S461" s="5"/>
      <c r="T461" s="5"/>
      <c r="U461" s="5"/>
      <c r="V461" s="5"/>
      <c r="W461" s="5"/>
      <c r="X461" s="5"/>
      <c r="Y461" s="5"/>
      <c r="Z461" s="5"/>
      <c r="AA461" s="5"/>
      <c r="AB461" s="5"/>
      <c r="AC461" s="5"/>
      <c r="AD461" s="5"/>
      <c r="AE461" s="5"/>
    </row>
    <row r="462" spans="1:31" ht="12">
      <c r="A462" s="7" t="s">
        <v>73</v>
      </c>
      <c r="B462" s="60">
        <v>18399.33147957589</v>
      </c>
      <c r="C462" s="61">
        <v>3082.9</v>
      </c>
      <c r="D462" s="62">
        <f aca="true" t="shared" si="120" ref="D462:D486">B462+C462</f>
        <v>21482.23147957589</v>
      </c>
      <c r="E462" s="60">
        <v>27879.447699188993</v>
      </c>
      <c r="F462" s="61">
        <v>4560.7</v>
      </c>
      <c r="G462" s="62">
        <f aca="true" t="shared" si="121" ref="G462:G486">E462+F462</f>
        <v>32440.147699188994</v>
      </c>
      <c r="H462" s="60">
        <v>38765.06632348836</v>
      </c>
      <c r="I462" s="61">
        <v>6959.100000000001</v>
      </c>
      <c r="J462" s="62">
        <f t="shared" si="117"/>
        <v>45724.16632348836</v>
      </c>
      <c r="K462" s="60">
        <v>37113.46349774676</v>
      </c>
      <c r="L462" s="61">
        <v>6205.399999999998</v>
      </c>
      <c r="M462" s="62">
        <f t="shared" si="118"/>
        <v>43318.86349774676</v>
      </c>
      <c r="N462" s="60">
        <f aca="true" t="shared" si="122" ref="N462:O464">B462+E462+H462+K462</f>
        <v>122157.30900000001</v>
      </c>
      <c r="O462" s="61">
        <f t="shared" si="122"/>
        <v>20808.1</v>
      </c>
      <c r="P462" s="62">
        <f t="shared" si="119"/>
        <v>142965.409</v>
      </c>
      <c r="Q462" s="5"/>
      <c r="R462" s="5"/>
      <c r="S462" s="5"/>
      <c r="T462" s="5"/>
      <c r="U462" s="5"/>
      <c r="V462" s="5"/>
      <c r="W462" s="5"/>
      <c r="X462" s="5"/>
      <c r="Y462" s="5"/>
      <c r="Z462" s="5"/>
      <c r="AA462" s="5"/>
      <c r="AB462" s="5"/>
      <c r="AC462" s="5"/>
      <c r="AD462" s="5"/>
      <c r="AE462" s="5"/>
    </row>
    <row r="463" spans="1:31" ht="12">
      <c r="A463" s="7" t="s">
        <v>40</v>
      </c>
      <c r="B463" s="60">
        <v>17885.26834326135</v>
      </c>
      <c r="C463" s="61">
        <v>2950.5</v>
      </c>
      <c r="D463" s="62">
        <f t="shared" si="120"/>
        <v>20835.76834326135</v>
      </c>
      <c r="E463" s="60">
        <v>28191.150101957996</v>
      </c>
      <c r="F463" s="61">
        <v>4715.5</v>
      </c>
      <c r="G463" s="62">
        <f t="shared" si="121"/>
        <v>32906.650101957996</v>
      </c>
      <c r="H463" s="60">
        <v>36349.83566116955</v>
      </c>
      <c r="I463" s="61">
        <v>6364.4</v>
      </c>
      <c r="J463" s="62">
        <f t="shared" si="117"/>
        <v>42714.23566116955</v>
      </c>
      <c r="K463" s="60">
        <v>35653.53689361112</v>
      </c>
      <c r="L463" s="61">
        <v>6645.500000000002</v>
      </c>
      <c r="M463" s="62">
        <f t="shared" si="118"/>
        <v>42299.03689361112</v>
      </c>
      <c r="N463" s="60">
        <f t="shared" si="122"/>
        <v>118079.79100000001</v>
      </c>
      <c r="O463" s="61">
        <f t="shared" si="122"/>
        <v>20675.9</v>
      </c>
      <c r="P463" s="62">
        <f t="shared" si="119"/>
        <v>138755.69100000002</v>
      </c>
      <c r="Q463" s="5"/>
      <c r="R463" s="5"/>
      <c r="S463" s="5"/>
      <c r="T463" s="5"/>
      <c r="U463" s="5"/>
      <c r="V463" s="5"/>
      <c r="W463" s="5"/>
      <c r="X463" s="5"/>
      <c r="Y463" s="5"/>
      <c r="Z463" s="5"/>
      <c r="AA463" s="5"/>
      <c r="AB463" s="5"/>
      <c r="AC463" s="5"/>
      <c r="AD463" s="5"/>
      <c r="AE463" s="5"/>
    </row>
    <row r="464" spans="1:31" ht="12.75" thickBot="1">
      <c r="A464" s="7" t="s">
        <v>13</v>
      </c>
      <c r="B464" s="60">
        <v>525.7999999999998</v>
      </c>
      <c r="C464" s="61">
        <v>10070.029662694064</v>
      </c>
      <c r="D464" s="62">
        <f t="shared" si="120"/>
        <v>10595.829662694063</v>
      </c>
      <c r="E464" s="60">
        <v>549.0999999999999</v>
      </c>
      <c r="F464" s="61">
        <v>11342.342949732698</v>
      </c>
      <c r="G464" s="62">
        <f t="shared" si="121"/>
        <v>11891.442949732698</v>
      </c>
      <c r="H464" s="60">
        <v>587.1999999999999</v>
      </c>
      <c r="I464" s="61">
        <v>11974.796575638651</v>
      </c>
      <c r="J464" s="62">
        <f t="shared" si="117"/>
        <v>12561.996575638652</v>
      </c>
      <c r="K464" s="60">
        <v>646.5999999999999</v>
      </c>
      <c r="L464" s="61">
        <v>13347.744811934579</v>
      </c>
      <c r="M464" s="62">
        <f t="shared" si="118"/>
        <v>13994.34481193458</v>
      </c>
      <c r="N464" s="60">
        <f t="shared" si="122"/>
        <v>2308.6999999999994</v>
      </c>
      <c r="O464" s="61">
        <f t="shared" si="122"/>
        <v>46734.91399999999</v>
      </c>
      <c r="P464" s="62">
        <f t="shared" si="119"/>
        <v>49043.61399999999</v>
      </c>
      <c r="Q464" s="5"/>
      <c r="R464" s="5"/>
      <c r="S464" s="5"/>
      <c r="T464" s="5"/>
      <c r="U464" s="5"/>
      <c r="V464" s="5"/>
      <c r="W464" s="5"/>
      <c r="X464" s="5"/>
      <c r="Y464" s="5"/>
      <c r="Z464" s="5"/>
      <c r="AA464" s="5"/>
      <c r="AB464" s="5"/>
      <c r="AC464" s="5"/>
      <c r="AD464" s="5"/>
      <c r="AE464" s="5"/>
    </row>
    <row r="465" spans="1:31" ht="12.75" thickBot="1">
      <c r="A465" s="31" t="s">
        <v>14</v>
      </c>
      <c r="B465" s="54">
        <f>B466+B467</f>
        <v>37013.32565540574</v>
      </c>
      <c r="C465" s="55">
        <f>C466+C467</f>
        <v>110235.23122741097</v>
      </c>
      <c r="D465" s="56">
        <f t="shared" si="120"/>
        <v>147248.55688281672</v>
      </c>
      <c r="E465" s="55">
        <f>E466+E467</f>
        <v>49910.36708112519</v>
      </c>
      <c r="F465" s="55">
        <f>F466+F467</f>
        <v>111932.57117084994</v>
      </c>
      <c r="G465" s="56">
        <f t="shared" si="121"/>
        <v>161842.93825197514</v>
      </c>
      <c r="H465" s="55">
        <f>H466+H467</f>
        <v>39639.17427291437</v>
      </c>
      <c r="I465" s="55">
        <f>I466+I467</f>
        <v>116712.10444499415</v>
      </c>
      <c r="J465" s="56">
        <f t="shared" si="117"/>
        <v>156351.27871790854</v>
      </c>
      <c r="K465" s="55">
        <f>K466+K467</f>
        <v>40780.66521531619</v>
      </c>
      <c r="L465" s="55">
        <f>L466+L467</f>
        <v>100419.08265846774</v>
      </c>
      <c r="M465" s="56">
        <f t="shared" si="118"/>
        <v>141199.74787378393</v>
      </c>
      <c r="N465" s="57">
        <f>N466+N467</f>
        <v>167343.5322247615</v>
      </c>
      <c r="O465" s="58">
        <f>O466+O467</f>
        <v>439298.9895017228</v>
      </c>
      <c r="P465" s="59">
        <f t="shared" si="119"/>
        <v>606642.5217264843</v>
      </c>
      <c r="Q465" s="5"/>
      <c r="R465" s="5"/>
      <c r="S465" s="5"/>
      <c r="T465" s="5"/>
      <c r="U465" s="5"/>
      <c r="V465" s="5"/>
      <c r="W465" s="5"/>
      <c r="X465" s="5"/>
      <c r="Y465" s="5"/>
      <c r="Z465" s="5"/>
      <c r="AA465" s="5"/>
      <c r="AB465" s="5"/>
      <c r="AC465" s="5"/>
      <c r="AD465" s="5"/>
      <c r="AE465" s="5"/>
    </row>
    <row r="466" spans="1:31" ht="12">
      <c r="A466" s="7" t="s">
        <v>15</v>
      </c>
      <c r="B466" s="60">
        <v>22910.351132683936</v>
      </c>
      <c r="C466" s="61">
        <v>1877.8565768314686</v>
      </c>
      <c r="D466" s="62">
        <f t="shared" si="120"/>
        <v>24788.207709515405</v>
      </c>
      <c r="E466" s="60">
        <v>35818.15045312628</v>
      </c>
      <c r="F466" s="61">
        <v>3895.296968531216</v>
      </c>
      <c r="G466" s="62">
        <f t="shared" si="121"/>
        <v>39713.447421657496</v>
      </c>
      <c r="H466" s="60">
        <v>26041.195343173193</v>
      </c>
      <c r="I466" s="61">
        <v>2599.2323395885965</v>
      </c>
      <c r="J466" s="62">
        <f t="shared" si="117"/>
        <v>28640.42768276179</v>
      </c>
      <c r="K466" s="60">
        <v>28404.70807101659</v>
      </c>
      <c r="L466" s="61">
        <v>3071.0091150487197</v>
      </c>
      <c r="M466" s="62">
        <f t="shared" si="118"/>
        <v>31475.71718606531</v>
      </c>
      <c r="N466" s="60">
        <f aca="true" t="shared" si="123" ref="N466:O478">B466+E466+H466+K466</f>
        <v>113174.405</v>
      </c>
      <c r="O466" s="61">
        <f t="shared" si="123"/>
        <v>11443.395</v>
      </c>
      <c r="P466" s="62">
        <f t="shared" si="119"/>
        <v>124617.8</v>
      </c>
      <c r="Q466" s="5"/>
      <c r="R466" s="5"/>
      <c r="S466" s="5"/>
      <c r="T466" s="5"/>
      <c r="U466" s="5"/>
      <c r="V466" s="5"/>
      <c r="W466" s="5"/>
      <c r="X466" s="5"/>
      <c r="Y466" s="5"/>
      <c r="Z466" s="5"/>
      <c r="AA466" s="5"/>
      <c r="AB466" s="5"/>
      <c r="AC466" s="5"/>
      <c r="AD466" s="5"/>
      <c r="AE466" s="5"/>
    </row>
    <row r="467" spans="1:31" ht="12">
      <c r="A467" s="7" t="s">
        <v>16</v>
      </c>
      <c r="B467" s="60">
        <v>14102.974522721799</v>
      </c>
      <c r="C467" s="61">
        <v>108357.3746505795</v>
      </c>
      <c r="D467" s="62">
        <f t="shared" si="120"/>
        <v>122460.34917330129</v>
      </c>
      <c r="E467" s="60">
        <v>14092.216627998901</v>
      </c>
      <c r="F467" s="61">
        <v>108037.27420231873</v>
      </c>
      <c r="G467" s="62">
        <f t="shared" si="121"/>
        <v>122129.49083031763</v>
      </c>
      <c r="H467" s="60">
        <v>13597.978929741179</v>
      </c>
      <c r="I467" s="61">
        <v>114112.87210540556</v>
      </c>
      <c r="J467" s="62">
        <f t="shared" si="117"/>
        <v>127710.85103514674</v>
      </c>
      <c r="K467" s="60">
        <v>12375.9571442996</v>
      </c>
      <c r="L467" s="61">
        <v>97348.07354341903</v>
      </c>
      <c r="M467" s="62">
        <f t="shared" si="118"/>
        <v>109724.03068771862</v>
      </c>
      <c r="N467" s="60">
        <f t="shared" si="123"/>
        <v>54169.12722476148</v>
      </c>
      <c r="O467" s="61">
        <f t="shared" si="123"/>
        <v>427855.5945017228</v>
      </c>
      <c r="P467" s="62">
        <f t="shared" si="119"/>
        <v>482024.72172648425</v>
      </c>
      <c r="Q467" s="5"/>
      <c r="R467" s="5"/>
      <c r="S467" s="5"/>
      <c r="T467" s="5"/>
      <c r="U467" s="5"/>
      <c r="V467" s="5"/>
      <c r="W467" s="5"/>
      <c r="X467" s="5"/>
      <c r="Y467" s="5"/>
      <c r="Z467" s="5"/>
      <c r="AA467" s="5"/>
      <c r="AB467" s="5"/>
      <c r="AC467" s="5"/>
      <c r="AD467" s="5"/>
      <c r="AE467" s="5"/>
    </row>
    <row r="468" spans="1:31" ht="12">
      <c r="A468" s="7" t="s">
        <v>17</v>
      </c>
      <c r="B468" s="60">
        <v>11966.870582389533</v>
      </c>
      <c r="C468" s="61">
        <v>4658.412775614573</v>
      </c>
      <c r="D468" s="62">
        <f t="shared" si="120"/>
        <v>16625.283358004104</v>
      </c>
      <c r="E468" s="60">
        <v>11070.956191377345</v>
      </c>
      <c r="F468" s="61">
        <v>4296.47905692797</v>
      </c>
      <c r="G468" s="62">
        <f t="shared" si="121"/>
        <v>15367.435248305315</v>
      </c>
      <c r="H468" s="60">
        <v>13433.100391212314</v>
      </c>
      <c r="I468" s="61">
        <v>5522.204344287411</v>
      </c>
      <c r="J468" s="62">
        <f t="shared" si="117"/>
        <v>18955.304735499725</v>
      </c>
      <c r="K468" s="60">
        <v>13206.708124822826</v>
      </c>
      <c r="L468" s="61">
        <v>5462.092533368074</v>
      </c>
      <c r="M468" s="62">
        <f t="shared" si="118"/>
        <v>18668.8006581909</v>
      </c>
      <c r="N468" s="60">
        <f t="shared" si="123"/>
        <v>49677.63528980202</v>
      </c>
      <c r="O468" s="61">
        <f t="shared" si="123"/>
        <v>19939.18871019803</v>
      </c>
      <c r="P468" s="62">
        <f t="shared" si="119"/>
        <v>69616.82400000005</v>
      </c>
      <c r="Q468" s="5"/>
      <c r="R468" s="5"/>
      <c r="S468" s="5"/>
      <c r="T468" s="5"/>
      <c r="U468" s="5"/>
      <c r="V468" s="5"/>
      <c r="W468" s="5"/>
      <c r="X468" s="5"/>
      <c r="Y468" s="5"/>
      <c r="Z468" s="5"/>
      <c r="AA468" s="5"/>
      <c r="AB468" s="5"/>
      <c r="AC468" s="5"/>
      <c r="AD468" s="5"/>
      <c r="AE468" s="5"/>
    </row>
    <row r="469" spans="1:31" ht="12">
      <c r="A469" s="7" t="s">
        <v>74</v>
      </c>
      <c r="B469" s="60">
        <v>2837.484576214258</v>
      </c>
      <c r="C469" s="61">
        <v>2802.7180052733456</v>
      </c>
      <c r="D469" s="62">
        <f t="shared" si="120"/>
        <v>5640.202581487603</v>
      </c>
      <c r="E469" s="60">
        <v>3074.0466892191885</v>
      </c>
      <c r="F469" s="61">
        <v>3192.5417409219185</v>
      </c>
      <c r="G469" s="62">
        <f t="shared" si="121"/>
        <v>6266.588430141107</v>
      </c>
      <c r="H469" s="60">
        <v>2901.850705138461</v>
      </c>
      <c r="I469" s="61">
        <v>2973.552524719338</v>
      </c>
      <c r="J469" s="62">
        <f t="shared" si="117"/>
        <v>5875.403229857799</v>
      </c>
      <c r="K469" s="60">
        <v>3179.3549846859</v>
      </c>
      <c r="L469" s="61">
        <v>3247.0024098728227</v>
      </c>
      <c r="M469" s="62">
        <f t="shared" si="118"/>
        <v>6426.357394558723</v>
      </c>
      <c r="N469" s="60">
        <f t="shared" si="123"/>
        <v>11992.736955257807</v>
      </c>
      <c r="O469" s="61">
        <f t="shared" si="123"/>
        <v>12215.814680787425</v>
      </c>
      <c r="P469" s="62">
        <f t="shared" si="119"/>
        <v>24208.55163604523</v>
      </c>
      <c r="Q469" s="5"/>
      <c r="R469" s="5"/>
      <c r="S469" s="5"/>
      <c r="T469" s="5"/>
      <c r="U469" s="5"/>
      <c r="V469" s="5"/>
      <c r="W469" s="5"/>
      <c r="X469" s="5"/>
      <c r="Y469" s="5"/>
      <c r="Z469" s="5"/>
      <c r="AA469" s="5"/>
      <c r="AB469" s="5"/>
      <c r="AC469" s="5"/>
      <c r="AD469" s="5"/>
      <c r="AE469" s="5"/>
    </row>
    <row r="470" spans="1:31" ht="12">
      <c r="A470" s="7" t="s">
        <v>19</v>
      </c>
      <c r="B470" s="60">
        <v>3898.6290956327302</v>
      </c>
      <c r="C470" s="61">
        <v>40070.27130168021</v>
      </c>
      <c r="D470" s="62">
        <f t="shared" si="120"/>
        <v>43968.90039731294</v>
      </c>
      <c r="E470" s="60">
        <v>5181.1504582205625</v>
      </c>
      <c r="F470" s="61">
        <v>52468.58315726518</v>
      </c>
      <c r="G470" s="62">
        <f t="shared" si="121"/>
        <v>57649.73361548574</v>
      </c>
      <c r="H470" s="60">
        <v>4662.287862798772</v>
      </c>
      <c r="I470" s="61">
        <v>53717.66506662979</v>
      </c>
      <c r="J470" s="62">
        <f t="shared" si="117"/>
        <v>58379.95292942856</v>
      </c>
      <c r="K470" s="60">
        <v>5952.179432707936</v>
      </c>
      <c r="L470" s="61">
        <v>60295.16388831533</v>
      </c>
      <c r="M470" s="62">
        <f t="shared" si="118"/>
        <v>66247.34332102326</v>
      </c>
      <c r="N470" s="60">
        <f t="shared" si="123"/>
        <v>19694.24684936</v>
      </c>
      <c r="O470" s="61">
        <f t="shared" si="123"/>
        <v>206551.6834138905</v>
      </c>
      <c r="P470" s="62">
        <f t="shared" si="119"/>
        <v>226245.9302632505</v>
      </c>
      <c r="Q470" s="5"/>
      <c r="R470" s="5"/>
      <c r="S470" s="5"/>
      <c r="T470" s="5"/>
      <c r="U470" s="5"/>
      <c r="V470" s="5"/>
      <c r="W470" s="5"/>
      <c r="X470" s="5"/>
      <c r="Y470" s="5"/>
      <c r="Z470" s="5"/>
      <c r="AA470" s="5"/>
      <c r="AB470" s="5"/>
      <c r="AC470" s="5"/>
      <c r="AD470" s="5"/>
      <c r="AE470" s="5"/>
    </row>
    <row r="471" spans="1:31" ht="12">
      <c r="A471" s="7" t="s">
        <v>20</v>
      </c>
      <c r="B471" s="60">
        <v>7611.929355229857</v>
      </c>
      <c r="C471" s="61">
        <v>35579.508429554495</v>
      </c>
      <c r="D471" s="62">
        <f t="shared" si="120"/>
        <v>43191.43778478435</v>
      </c>
      <c r="E471" s="60">
        <v>6614.6899525083545</v>
      </c>
      <c r="F471" s="61">
        <v>32525.96604589954</v>
      </c>
      <c r="G471" s="62">
        <f t="shared" si="121"/>
        <v>39140.65599840789</v>
      </c>
      <c r="H471" s="60">
        <v>6623.041708224068</v>
      </c>
      <c r="I471" s="61">
        <v>31702.93883715265</v>
      </c>
      <c r="J471" s="62">
        <f t="shared" si="117"/>
        <v>38325.98054537672</v>
      </c>
      <c r="K471" s="60">
        <v>8427.91577378772</v>
      </c>
      <c r="L471" s="61">
        <v>40547.20848077221</v>
      </c>
      <c r="M471" s="62">
        <f t="shared" si="118"/>
        <v>48975.12425455993</v>
      </c>
      <c r="N471" s="60">
        <f t="shared" si="123"/>
        <v>29277.576789749997</v>
      </c>
      <c r="O471" s="61">
        <f t="shared" si="123"/>
        <v>140355.6217933789</v>
      </c>
      <c r="P471" s="62">
        <f t="shared" si="119"/>
        <v>169633.1985831289</v>
      </c>
      <c r="Q471" s="5"/>
      <c r="R471" s="5"/>
      <c r="S471" s="5"/>
      <c r="T471" s="5"/>
      <c r="U471" s="5"/>
      <c r="V471" s="5"/>
      <c r="W471" s="5"/>
      <c r="X471" s="5"/>
      <c r="Y471" s="5"/>
      <c r="Z471" s="5"/>
      <c r="AA471" s="5"/>
      <c r="AB471" s="5"/>
      <c r="AC471" s="5"/>
      <c r="AD471" s="5"/>
      <c r="AE471" s="5"/>
    </row>
    <row r="472" spans="1:31" ht="12">
      <c r="A472" s="7" t="s">
        <v>21</v>
      </c>
      <c r="B472" s="60">
        <v>3514.5576711821864</v>
      </c>
      <c r="C472" s="61">
        <v>13729.09712610247</v>
      </c>
      <c r="D472" s="62">
        <f t="shared" si="120"/>
        <v>17243.654797284657</v>
      </c>
      <c r="E472" s="60">
        <v>3760.066170612607</v>
      </c>
      <c r="F472" s="61">
        <v>14296.876943054967</v>
      </c>
      <c r="G472" s="62">
        <f t="shared" si="121"/>
        <v>18056.943113667574</v>
      </c>
      <c r="H472" s="60">
        <v>3804.1482996060117</v>
      </c>
      <c r="I472" s="61">
        <v>14526.980934116016</v>
      </c>
      <c r="J472" s="62">
        <f t="shared" si="117"/>
        <v>18331.12923372203</v>
      </c>
      <c r="K472" s="60">
        <v>3703.3278585991984</v>
      </c>
      <c r="L472" s="61">
        <v>14904.245637726503</v>
      </c>
      <c r="M472" s="62">
        <f t="shared" si="118"/>
        <v>18607.573496325702</v>
      </c>
      <c r="N472" s="60">
        <f t="shared" si="123"/>
        <v>14782.100000000002</v>
      </c>
      <c r="O472" s="61">
        <f t="shared" si="123"/>
        <v>57457.20064099996</v>
      </c>
      <c r="P472" s="62">
        <f t="shared" si="119"/>
        <v>72239.30064099997</v>
      </c>
      <c r="Q472" s="5"/>
      <c r="R472" s="5"/>
      <c r="S472" s="5"/>
      <c r="T472" s="5"/>
      <c r="U472" s="5"/>
      <c r="V472" s="5"/>
      <c r="W472" s="5"/>
      <c r="X472" s="5"/>
      <c r="Y472" s="5"/>
      <c r="Z472" s="5"/>
      <c r="AA472" s="5"/>
      <c r="AB472" s="5"/>
      <c r="AC472" s="5"/>
      <c r="AD472" s="5"/>
      <c r="AE472" s="5"/>
    </row>
    <row r="473" spans="1:31" ht="12">
      <c r="A473" s="7" t="s">
        <v>58</v>
      </c>
      <c r="B473" s="60">
        <v>171.99435397131828</v>
      </c>
      <c r="C473" s="61">
        <v>4079.6634634252355</v>
      </c>
      <c r="D473" s="62">
        <f t="shared" si="120"/>
        <v>4251.657817396554</v>
      </c>
      <c r="E473" s="60">
        <v>157.4489775234418</v>
      </c>
      <c r="F473" s="61">
        <v>3574.0373469324395</v>
      </c>
      <c r="G473" s="62">
        <f t="shared" si="121"/>
        <v>3731.4863244558815</v>
      </c>
      <c r="H473" s="60">
        <v>164.81611624379485</v>
      </c>
      <c r="I473" s="61">
        <v>4113.822930172629</v>
      </c>
      <c r="J473" s="62">
        <f t="shared" si="117"/>
        <v>4278.639046416423</v>
      </c>
      <c r="K473" s="60">
        <v>190.69555226144516</v>
      </c>
      <c r="L473" s="61">
        <v>4177.521259469697</v>
      </c>
      <c r="M473" s="62">
        <f t="shared" si="118"/>
        <v>4368.216811731142</v>
      </c>
      <c r="N473" s="60">
        <f t="shared" si="123"/>
        <v>684.955</v>
      </c>
      <c r="O473" s="61">
        <f t="shared" si="123"/>
        <v>15945.045000000002</v>
      </c>
      <c r="P473" s="62">
        <f t="shared" si="119"/>
        <v>16630.000000000004</v>
      </c>
      <c r="Q473" s="5"/>
      <c r="R473" s="5"/>
      <c r="S473" s="5"/>
      <c r="T473" s="5"/>
      <c r="U473" s="5"/>
      <c r="V473" s="5"/>
      <c r="W473" s="5"/>
      <c r="X473" s="5"/>
      <c r="Y473" s="5"/>
      <c r="Z473" s="5"/>
      <c r="AA473" s="5"/>
      <c r="AB473" s="5"/>
      <c r="AC473" s="5"/>
      <c r="AD473" s="5"/>
      <c r="AE473" s="5"/>
    </row>
    <row r="474" spans="1:31" ht="12">
      <c r="A474" s="7" t="s">
        <v>22</v>
      </c>
      <c r="B474" s="60">
        <v>11503.100022703715</v>
      </c>
      <c r="C474" s="61"/>
      <c r="D474" s="62">
        <f t="shared" si="120"/>
        <v>11503.100022703715</v>
      </c>
      <c r="E474" s="60">
        <v>19527.7000385419</v>
      </c>
      <c r="F474" s="61"/>
      <c r="G474" s="62">
        <f t="shared" si="121"/>
        <v>19527.7000385419</v>
      </c>
      <c r="H474" s="60">
        <v>21755.000042937932</v>
      </c>
      <c r="I474" s="61"/>
      <c r="J474" s="62">
        <f t="shared" si="117"/>
        <v>21755.000042937932</v>
      </c>
      <c r="K474" s="60">
        <v>23927.800047226396</v>
      </c>
      <c r="L474" s="61"/>
      <c r="M474" s="62">
        <f t="shared" si="118"/>
        <v>23927.800047226396</v>
      </c>
      <c r="N474" s="60">
        <f t="shared" si="123"/>
        <v>76713.60015140995</v>
      </c>
      <c r="O474" s="61">
        <f t="shared" si="123"/>
        <v>0</v>
      </c>
      <c r="P474" s="62">
        <f t="shared" si="119"/>
        <v>76713.60015140995</v>
      </c>
      <c r="Q474" s="5"/>
      <c r="R474" s="5"/>
      <c r="S474" s="5"/>
      <c r="T474" s="5"/>
      <c r="U474" s="5"/>
      <c r="V474" s="5"/>
      <c r="W474" s="5"/>
      <c r="X474" s="5"/>
      <c r="Y474" s="5"/>
      <c r="Z474" s="5"/>
      <c r="AA474" s="5"/>
      <c r="AB474" s="5"/>
      <c r="AC474" s="5"/>
      <c r="AD474" s="5"/>
      <c r="AE474" s="5"/>
    </row>
    <row r="475" spans="1:31" ht="12">
      <c r="A475" s="7" t="s">
        <v>23</v>
      </c>
      <c r="B475" s="60">
        <v>6732.659073154709</v>
      </c>
      <c r="C475" s="61">
        <v>109716.75694622421</v>
      </c>
      <c r="D475" s="62">
        <f t="shared" si="120"/>
        <v>116449.41601937891</v>
      </c>
      <c r="E475" s="60">
        <v>7869.629502668632</v>
      </c>
      <c r="F475" s="61">
        <v>128646.3416742947</v>
      </c>
      <c r="G475" s="62">
        <f t="shared" si="121"/>
        <v>136515.97117696333</v>
      </c>
      <c r="H475" s="60">
        <v>5792.043838650927</v>
      </c>
      <c r="I475" s="61">
        <v>100023.05383350147</v>
      </c>
      <c r="J475" s="62">
        <f t="shared" si="117"/>
        <v>105815.09767215239</v>
      </c>
      <c r="K475" s="60">
        <v>7241.901058443735</v>
      </c>
      <c r="L475" s="63">
        <v>109129.51417858063</v>
      </c>
      <c r="M475" s="62">
        <f t="shared" si="118"/>
        <v>116371.41523702437</v>
      </c>
      <c r="N475" s="60">
        <f t="shared" si="123"/>
        <v>27636.233472918004</v>
      </c>
      <c r="O475" s="61">
        <f t="shared" si="123"/>
        <v>447515.66663260106</v>
      </c>
      <c r="P475" s="62">
        <f t="shared" si="119"/>
        <v>475151.90010551905</v>
      </c>
      <c r="Q475" s="5"/>
      <c r="R475" s="5"/>
      <c r="S475" s="5"/>
      <c r="T475" s="5"/>
      <c r="U475" s="5"/>
      <c r="V475" s="5"/>
      <c r="W475" s="5"/>
      <c r="X475" s="5"/>
      <c r="Y475" s="5"/>
      <c r="Z475" s="5"/>
      <c r="AA475" s="5"/>
      <c r="AB475" s="5"/>
      <c r="AC475" s="5"/>
      <c r="AD475" s="5"/>
      <c r="AE475" s="5"/>
    </row>
    <row r="476" spans="1:31" ht="12">
      <c r="A476" s="7" t="s">
        <v>24</v>
      </c>
      <c r="B476" s="60">
        <v>19046.117791039294</v>
      </c>
      <c r="C476" s="61">
        <v>15345.890095365445</v>
      </c>
      <c r="D476" s="62">
        <f t="shared" si="120"/>
        <v>34392.00788640474</v>
      </c>
      <c r="E476" s="60">
        <v>17760.227263832083</v>
      </c>
      <c r="F476" s="61">
        <v>15485.964946157403</v>
      </c>
      <c r="G476" s="62">
        <f t="shared" si="121"/>
        <v>33246.19220998949</v>
      </c>
      <c r="H476" s="60">
        <v>19881.585967134295</v>
      </c>
      <c r="I476" s="61">
        <v>15888.08612524837</v>
      </c>
      <c r="J476" s="62">
        <f t="shared" si="117"/>
        <v>35769.672092382665</v>
      </c>
      <c r="K476" s="60">
        <v>16845.868977994334</v>
      </c>
      <c r="L476" s="61">
        <v>13527.85883322879</v>
      </c>
      <c r="M476" s="62">
        <f t="shared" si="118"/>
        <v>30373.727811223125</v>
      </c>
      <c r="N476" s="60">
        <f t="shared" si="123"/>
        <v>73533.8</v>
      </c>
      <c r="O476" s="61">
        <f t="shared" si="123"/>
        <v>60247.8</v>
      </c>
      <c r="P476" s="62">
        <f t="shared" si="119"/>
        <v>133781.6</v>
      </c>
      <c r="Q476" s="5"/>
      <c r="R476" s="5"/>
      <c r="S476" s="5"/>
      <c r="T476" s="5"/>
      <c r="U476" s="5"/>
      <c r="V476" s="5"/>
      <c r="W476" s="5"/>
      <c r="X476" s="5"/>
      <c r="Y476" s="5"/>
      <c r="Z476" s="5"/>
      <c r="AA476" s="5"/>
      <c r="AB476" s="5"/>
      <c r="AC476" s="5"/>
      <c r="AD476" s="5"/>
      <c r="AE476" s="5"/>
    </row>
    <row r="477" spans="1:31" ht="12">
      <c r="A477" s="7" t="s">
        <v>75</v>
      </c>
      <c r="B477" s="60">
        <v>5108.400251687474</v>
      </c>
      <c r="C477" s="61">
        <v>1570.899752165339</v>
      </c>
      <c r="D477" s="62">
        <f t="shared" si="120"/>
        <v>6679.3000038528135</v>
      </c>
      <c r="E477" s="60">
        <v>4590.800226185665</v>
      </c>
      <c r="F477" s="61">
        <v>1449.8997712550288</v>
      </c>
      <c r="G477" s="62">
        <f t="shared" si="121"/>
        <v>6040.6999974406945</v>
      </c>
      <c r="H477" s="60">
        <v>5011.200246898494</v>
      </c>
      <c r="I477" s="61">
        <v>1567.5997526859665</v>
      </c>
      <c r="J477" s="62">
        <f t="shared" si="117"/>
        <v>6578.79999958446</v>
      </c>
      <c r="K477" s="60">
        <v>5586.200275228363</v>
      </c>
      <c r="L477" s="61">
        <v>1750.0997238936661</v>
      </c>
      <c r="M477" s="62">
        <f t="shared" si="118"/>
        <v>7336.2999991220295</v>
      </c>
      <c r="N477" s="60">
        <f t="shared" si="123"/>
        <v>20296.600999999995</v>
      </c>
      <c r="O477" s="61">
        <f t="shared" si="123"/>
        <v>6338.499000000001</v>
      </c>
      <c r="P477" s="62">
        <f t="shared" si="119"/>
        <v>26635.099999999995</v>
      </c>
      <c r="Q477" s="5"/>
      <c r="R477" s="5"/>
      <c r="S477" s="5"/>
      <c r="T477" s="5"/>
      <c r="U477" s="5"/>
      <c r="V477" s="5"/>
      <c r="W477" s="5"/>
      <c r="X477" s="5"/>
      <c r="Y477" s="5"/>
      <c r="Z477" s="5"/>
      <c r="AA477" s="5"/>
      <c r="AB477" s="5"/>
      <c r="AC477" s="5"/>
      <c r="AD477" s="5"/>
      <c r="AE477" s="5"/>
    </row>
    <row r="478" spans="1:31" ht="12.75" thickBot="1">
      <c r="A478" s="7" t="s">
        <v>26</v>
      </c>
      <c r="B478" s="60">
        <v>397.32224070396</v>
      </c>
      <c r="C478" s="61">
        <v>13991.88647204556</v>
      </c>
      <c r="D478" s="62">
        <f t="shared" si="120"/>
        <v>14389.20871274952</v>
      </c>
      <c r="E478" s="60">
        <v>480.477411493493</v>
      </c>
      <c r="F478" s="61">
        <v>17757.031183458166</v>
      </c>
      <c r="G478" s="62">
        <f t="shared" si="121"/>
        <v>18237.508594951658</v>
      </c>
      <c r="H478" s="60">
        <v>198.43329796625525</v>
      </c>
      <c r="I478" s="61">
        <v>22748.293311693415</v>
      </c>
      <c r="J478" s="62">
        <f t="shared" si="117"/>
        <v>22946.72660965967</v>
      </c>
      <c r="K478" s="60">
        <v>372.9452454314119</v>
      </c>
      <c r="L478" s="61">
        <v>13920.611775388155</v>
      </c>
      <c r="M478" s="62">
        <f t="shared" si="118"/>
        <v>14293.557020819568</v>
      </c>
      <c r="N478" s="60">
        <f t="shared" si="123"/>
        <v>1449.17819559512</v>
      </c>
      <c r="O478" s="61">
        <f t="shared" si="123"/>
        <v>68417.8227425853</v>
      </c>
      <c r="P478" s="62">
        <f t="shared" si="119"/>
        <v>69867.00093818041</v>
      </c>
      <c r="Q478" s="5"/>
      <c r="R478" s="5"/>
      <c r="S478" s="5"/>
      <c r="T478" s="5"/>
      <c r="U478" s="5"/>
      <c r="V478" s="5"/>
      <c r="W478" s="5"/>
      <c r="X478" s="5"/>
      <c r="Y478" s="5"/>
      <c r="Z478" s="5"/>
      <c r="AA478" s="5"/>
      <c r="AB478" s="5"/>
      <c r="AC478" s="5"/>
      <c r="AD478" s="5"/>
      <c r="AE478" s="5"/>
    </row>
    <row r="479" spans="1:31" ht="12.75" thickBot="1">
      <c r="A479" s="31" t="s">
        <v>44</v>
      </c>
      <c r="B479" s="54">
        <f>B480+B481</f>
        <v>503.4329591509156</v>
      </c>
      <c r="C479" s="55">
        <f>C480+C481</f>
        <v>91435.56525257374</v>
      </c>
      <c r="D479" s="56">
        <f t="shared" si="120"/>
        <v>91938.99821172465</v>
      </c>
      <c r="E479" s="55">
        <f>E480+E481</f>
        <v>443.90352381563724</v>
      </c>
      <c r="F479" s="55">
        <f>F480+F481</f>
        <v>84612.62816368602</v>
      </c>
      <c r="G479" s="56">
        <f t="shared" si="121"/>
        <v>85056.53168750166</v>
      </c>
      <c r="H479" s="55">
        <f>H480+H481</f>
        <v>532.9502709441591</v>
      </c>
      <c r="I479" s="55">
        <f>I480+I481</f>
        <v>98931.1792364782</v>
      </c>
      <c r="J479" s="56">
        <f t="shared" si="117"/>
        <v>99464.12950742236</v>
      </c>
      <c r="K479" s="55">
        <f>K480+K481</f>
        <v>639.3020830065889</v>
      </c>
      <c r="L479" s="55">
        <f>L480+L481</f>
        <v>108755.765110345</v>
      </c>
      <c r="M479" s="56">
        <f t="shared" si="118"/>
        <v>109395.0671933516</v>
      </c>
      <c r="N479" s="57">
        <f>N480+N481</f>
        <v>2119.588836917301</v>
      </c>
      <c r="O479" s="58">
        <f>O480+O481</f>
        <v>383735.137763083</v>
      </c>
      <c r="P479" s="59">
        <f t="shared" si="119"/>
        <v>385854.7266000003</v>
      </c>
      <c r="Q479" s="5"/>
      <c r="R479" s="5"/>
      <c r="S479" s="5"/>
      <c r="T479" s="5"/>
      <c r="U479" s="5"/>
      <c r="V479" s="5"/>
      <c r="W479" s="5"/>
      <c r="X479" s="5"/>
      <c r="Y479" s="5"/>
      <c r="Z479" s="5"/>
      <c r="AA479" s="5"/>
      <c r="AB479" s="5"/>
      <c r="AC479" s="5"/>
      <c r="AD479" s="5"/>
      <c r="AE479" s="5"/>
    </row>
    <row r="480" spans="1:31" ht="12">
      <c r="A480" s="7" t="s">
        <v>45</v>
      </c>
      <c r="B480" s="60">
        <v>392.4662623934392</v>
      </c>
      <c r="C480" s="61">
        <v>62971.3657234784</v>
      </c>
      <c r="D480" s="62">
        <f t="shared" si="120"/>
        <v>63363.83198587184</v>
      </c>
      <c r="E480" s="60">
        <v>346.33426312964895</v>
      </c>
      <c r="F480" s="61">
        <v>58832.1949853523</v>
      </c>
      <c r="G480" s="62">
        <f t="shared" si="121"/>
        <v>59178.529248481944</v>
      </c>
      <c r="H480" s="60">
        <v>421.72909774733597</v>
      </c>
      <c r="I480" s="61">
        <v>70435.27123702121</v>
      </c>
      <c r="J480" s="62">
        <f t="shared" si="117"/>
        <v>70857.00033476854</v>
      </c>
      <c r="K480" s="60">
        <v>487.14014147957585</v>
      </c>
      <c r="L480" s="61">
        <v>70941.42488939808</v>
      </c>
      <c r="M480" s="62">
        <f t="shared" si="118"/>
        <v>71428.56503087765</v>
      </c>
      <c r="N480" s="60">
        <f aca="true" t="shared" si="124" ref="N480:O482">B480+E480+H480+K480</f>
        <v>1647.66976475</v>
      </c>
      <c r="O480" s="61">
        <f t="shared" si="124"/>
        <v>263180.25683525</v>
      </c>
      <c r="P480" s="62">
        <f t="shared" si="119"/>
        <v>264827.9266</v>
      </c>
      <c r="Q480" s="5"/>
      <c r="R480" s="5"/>
      <c r="S480" s="5"/>
      <c r="T480" s="5"/>
      <c r="U480" s="5"/>
      <c r="V480" s="5"/>
      <c r="W480" s="5"/>
      <c r="X480" s="5"/>
      <c r="Y480" s="5"/>
      <c r="Z480" s="5"/>
      <c r="AA480" s="5"/>
      <c r="AB480" s="5"/>
      <c r="AC480" s="5"/>
      <c r="AD480" s="5"/>
      <c r="AE480" s="5"/>
    </row>
    <row r="481" spans="1:31" ht="12">
      <c r="A481" s="7" t="s">
        <v>46</v>
      </c>
      <c r="B481" s="60">
        <v>110.96669675747643</v>
      </c>
      <c r="C481" s="61">
        <v>28464.199529095345</v>
      </c>
      <c r="D481" s="62">
        <f t="shared" si="120"/>
        <v>28575.166225852823</v>
      </c>
      <c r="E481" s="60">
        <v>97.56926068598831</v>
      </c>
      <c r="F481" s="61">
        <v>25780.43317833372</v>
      </c>
      <c r="G481" s="62">
        <f t="shared" si="121"/>
        <v>25878.002439019707</v>
      </c>
      <c r="H481" s="60">
        <v>111.22117319682313</v>
      </c>
      <c r="I481" s="61">
        <v>28495.907999456995</v>
      </c>
      <c r="J481" s="62">
        <f t="shared" si="117"/>
        <v>28607.12917265382</v>
      </c>
      <c r="K481" s="60">
        <v>152.16194152701308</v>
      </c>
      <c r="L481" s="61">
        <v>37814.34022094691</v>
      </c>
      <c r="M481" s="62">
        <f t="shared" si="118"/>
        <v>37966.502162473924</v>
      </c>
      <c r="N481" s="60">
        <f t="shared" si="124"/>
        <v>471.91907216730095</v>
      </c>
      <c r="O481" s="61">
        <f t="shared" si="124"/>
        <v>120554.88092783297</v>
      </c>
      <c r="P481" s="62">
        <f t="shared" si="119"/>
        <v>121026.80000000028</v>
      </c>
      <c r="Q481" s="5"/>
      <c r="R481" s="5"/>
      <c r="S481" s="5"/>
      <c r="T481" s="5"/>
      <c r="U481" s="5"/>
      <c r="V481" s="5"/>
      <c r="W481" s="5"/>
      <c r="X481" s="5"/>
      <c r="Y481" s="5"/>
      <c r="Z481" s="5"/>
      <c r="AA481" s="5"/>
      <c r="AB481" s="5"/>
      <c r="AC481" s="5"/>
      <c r="AD481" s="5"/>
      <c r="AE481" s="5"/>
    </row>
    <row r="482" spans="1:31" ht="12.75" thickBot="1">
      <c r="A482" s="7" t="s">
        <v>30</v>
      </c>
      <c r="B482" s="60">
        <v>73500.00018381816</v>
      </c>
      <c r="C482" s="61"/>
      <c r="D482" s="62">
        <f t="shared" si="120"/>
        <v>73500.00018381816</v>
      </c>
      <c r="E482" s="60">
        <v>72504.20018132775</v>
      </c>
      <c r="F482" s="61"/>
      <c r="G482" s="62">
        <f t="shared" si="121"/>
        <v>72504.20018132775</v>
      </c>
      <c r="H482" s="60">
        <v>67631.70016914196</v>
      </c>
      <c r="I482" s="61"/>
      <c r="J482" s="62">
        <f t="shared" si="117"/>
        <v>67631.70016914196</v>
      </c>
      <c r="K482" s="60">
        <v>88136.00022042173</v>
      </c>
      <c r="L482" s="61"/>
      <c r="M482" s="62">
        <f t="shared" si="118"/>
        <v>88136.00022042173</v>
      </c>
      <c r="N482" s="60">
        <f t="shared" si="124"/>
        <v>301771.9007547096</v>
      </c>
      <c r="O482" s="61">
        <f t="shared" si="124"/>
        <v>0</v>
      </c>
      <c r="P482" s="62">
        <f t="shared" si="119"/>
        <v>301771.9007547096</v>
      </c>
      <c r="Q482" s="5"/>
      <c r="R482" s="5"/>
      <c r="S482" s="5"/>
      <c r="T482" s="5"/>
      <c r="U482" s="5"/>
      <c r="V482" s="5"/>
      <c r="W482" s="5"/>
      <c r="X482" s="5"/>
      <c r="Y482" s="5"/>
      <c r="Z482" s="5"/>
      <c r="AA482" s="5"/>
      <c r="AB482" s="5"/>
      <c r="AC482" s="5"/>
      <c r="AD482" s="5"/>
      <c r="AE482" s="5"/>
    </row>
    <row r="483" spans="1:31" ht="12.75" thickBot="1">
      <c r="A483" s="31" t="s">
        <v>31</v>
      </c>
      <c r="B483" s="54">
        <f>B484+B485+B486</f>
        <v>1995.3337532683024</v>
      </c>
      <c r="C483" s="55">
        <f>C484+C485+C486</f>
        <v>50347.56149977054</v>
      </c>
      <c r="D483" s="56">
        <f t="shared" si="120"/>
        <v>52342.89525303884</v>
      </c>
      <c r="E483" s="55">
        <f>E484+E485+E486</f>
        <v>1937.7580434432823</v>
      </c>
      <c r="F483" s="55">
        <f>F484+F485+F486</f>
        <v>48905.714249486</v>
      </c>
      <c r="G483" s="56">
        <f t="shared" si="121"/>
        <v>50843.472292929284</v>
      </c>
      <c r="H483" s="55">
        <f>H484+H485+H486</f>
        <v>2266.6570221741754</v>
      </c>
      <c r="I483" s="55">
        <f>I484+I485+I486</f>
        <v>53128.34893304651</v>
      </c>
      <c r="J483" s="56">
        <f t="shared" si="117"/>
        <v>55395.00595522069</v>
      </c>
      <c r="K483" s="55">
        <f>K484+K485+K486</f>
        <v>1994.6931811142395</v>
      </c>
      <c r="L483" s="55">
        <f>L484+L485+L486</f>
        <v>54985.82660482639</v>
      </c>
      <c r="M483" s="56">
        <f t="shared" si="118"/>
        <v>56980.51978594063</v>
      </c>
      <c r="N483" s="57">
        <f>N484+N485+N486</f>
        <v>8194.442000000001</v>
      </c>
      <c r="O483" s="58">
        <f>O484+O485+O486</f>
        <v>207367.45128712943</v>
      </c>
      <c r="P483" s="59">
        <f t="shared" si="119"/>
        <v>215561.89328712944</v>
      </c>
      <c r="Q483" s="5"/>
      <c r="R483" s="5"/>
      <c r="S483" s="5"/>
      <c r="T483" s="5"/>
      <c r="U483" s="5"/>
      <c r="V483" s="5"/>
      <c r="W483" s="5"/>
      <c r="X483" s="5"/>
      <c r="Y483" s="5"/>
      <c r="Z483" s="5"/>
      <c r="AA483" s="5"/>
      <c r="AB483" s="5"/>
      <c r="AC483" s="5"/>
      <c r="AD483" s="5"/>
      <c r="AE483" s="5"/>
    </row>
    <row r="484" spans="1:31" ht="12">
      <c r="A484" s="7" t="s">
        <v>76</v>
      </c>
      <c r="B484" s="60"/>
      <c r="C484" s="61">
        <v>17782.64165971896</v>
      </c>
      <c r="D484" s="62">
        <f t="shared" si="120"/>
        <v>17782.64165971896</v>
      </c>
      <c r="E484" s="60"/>
      <c r="F484" s="61">
        <v>18031.09864550773</v>
      </c>
      <c r="G484" s="62">
        <f t="shared" si="121"/>
        <v>18031.09864550773</v>
      </c>
      <c r="H484" s="60"/>
      <c r="I484" s="61">
        <v>19506.660372087143</v>
      </c>
      <c r="J484" s="62">
        <f t="shared" si="117"/>
        <v>19506.660372087143</v>
      </c>
      <c r="K484" s="60"/>
      <c r="L484" s="61">
        <v>20470.6023198156</v>
      </c>
      <c r="M484" s="62">
        <f t="shared" si="118"/>
        <v>20470.6023198156</v>
      </c>
      <c r="N484" s="60">
        <f aca="true" t="shared" si="125" ref="N484:O486">B484+E484+H484+K484</f>
        <v>0</v>
      </c>
      <c r="O484" s="61">
        <f t="shared" si="125"/>
        <v>75791.00299712943</v>
      </c>
      <c r="P484" s="62">
        <f t="shared" si="119"/>
        <v>75791.00299712943</v>
      </c>
      <c r="Q484" s="5"/>
      <c r="R484" s="5"/>
      <c r="S484" s="5"/>
      <c r="T484" s="5"/>
      <c r="U484" s="5"/>
      <c r="V484" s="5"/>
      <c r="W484" s="5"/>
      <c r="X484" s="5"/>
      <c r="Y484" s="5"/>
      <c r="Z484" s="5"/>
      <c r="AA484" s="5"/>
      <c r="AB484" s="5"/>
      <c r="AC484" s="5"/>
      <c r="AD484" s="5"/>
      <c r="AE484" s="5"/>
    </row>
    <row r="485" spans="1:31" ht="12">
      <c r="A485" s="7" t="s">
        <v>77</v>
      </c>
      <c r="B485" s="60">
        <v>1855.7337532683025</v>
      </c>
      <c r="C485" s="61">
        <v>19491.529571046252</v>
      </c>
      <c r="D485" s="62">
        <f t="shared" si="120"/>
        <v>21347.263324314554</v>
      </c>
      <c r="E485" s="60">
        <v>1802.6580434432824</v>
      </c>
      <c r="F485" s="61">
        <v>18733.08854468841</v>
      </c>
      <c r="G485" s="62">
        <f t="shared" si="121"/>
        <v>20535.746588131693</v>
      </c>
      <c r="H485" s="60">
        <v>2110.9570221741756</v>
      </c>
      <c r="I485" s="61">
        <v>19638.60921171261</v>
      </c>
      <c r="J485" s="62">
        <f t="shared" si="117"/>
        <v>21749.566233886784</v>
      </c>
      <c r="K485" s="60">
        <v>1852.0931811142395</v>
      </c>
      <c r="L485" s="61">
        <v>19939.307672552724</v>
      </c>
      <c r="M485" s="62">
        <f t="shared" si="118"/>
        <v>21791.400853666964</v>
      </c>
      <c r="N485" s="60">
        <f t="shared" si="125"/>
        <v>7621.442000000001</v>
      </c>
      <c r="O485" s="61">
        <f t="shared" si="125"/>
        <v>77802.53499999999</v>
      </c>
      <c r="P485" s="62">
        <f t="shared" si="119"/>
        <v>85423.97699999998</v>
      </c>
      <c r="Q485" s="5"/>
      <c r="R485" s="5"/>
      <c r="S485" s="5"/>
      <c r="T485" s="5"/>
      <c r="U485" s="5"/>
      <c r="V485" s="5"/>
      <c r="W485" s="5"/>
      <c r="X485" s="5"/>
      <c r="Y485" s="5"/>
      <c r="Z485" s="5"/>
      <c r="AA485" s="5"/>
      <c r="AB485" s="5"/>
      <c r="AC485" s="5"/>
      <c r="AD485" s="5"/>
      <c r="AE485" s="5"/>
    </row>
    <row r="486" spans="1:31" ht="12.75" thickBot="1">
      <c r="A486" s="7" t="s">
        <v>78</v>
      </c>
      <c r="B486" s="60">
        <v>139.6</v>
      </c>
      <c r="C486" s="61">
        <v>13073.390269005333</v>
      </c>
      <c r="D486" s="62">
        <f t="shared" si="120"/>
        <v>13212.990269005333</v>
      </c>
      <c r="E486" s="60">
        <v>135.1</v>
      </c>
      <c r="F486" s="61">
        <v>12141.527059289861</v>
      </c>
      <c r="G486" s="62">
        <f t="shared" si="121"/>
        <v>12276.627059289862</v>
      </c>
      <c r="H486" s="60">
        <v>155.7</v>
      </c>
      <c r="I486" s="61">
        <v>13983.079349246753</v>
      </c>
      <c r="J486" s="62">
        <f t="shared" si="117"/>
        <v>14138.779349246754</v>
      </c>
      <c r="K486" s="60">
        <v>142.60000000000002</v>
      </c>
      <c r="L486" s="61">
        <v>14575.916612458068</v>
      </c>
      <c r="M486" s="62">
        <f t="shared" si="118"/>
        <v>14718.516612458068</v>
      </c>
      <c r="N486" s="60">
        <f t="shared" si="125"/>
        <v>573</v>
      </c>
      <c r="O486" s="61">
        <f t="shared" si="125"/>
        <v>53773.91329000001</v>
      </c>
      <c r="P486" s="62">
        <f t="shared" si="119"/>
        <v>54346.91329000001</v>
      </c>
      <c r="Q486" s="5"/>
      <c r="R486" s="5"/>
      <c r="S486" s="5"/>
      <c r="T486" s="5"/>
      <c r="U486" s="5"/>
      <c r="V486" s="5"/>
      <c r="W486" s="5"/>
      <c r="X486" s="5"/>
      <c r="Y486" s="5"/>
      <c r="Z486" s="5"/>
      <c r="AA486" s="5"/>
      <c r="AB486" s="5"/>
      <c r="AC486" s="5"/>
      <c r="AD486" s="5"/>
      <c r="AE486" s="5"/>
    </row>
    <row r="487" spans="1:31" s="70" customFormat="1" ht="12.75" thickBot="1">
      <c r="A487" s="39" t="s">
        <v>79</v>
      </c>
      <c r="B487" s="66">
        <f>B460+B461+B465+B468+B469+B470+B471+B472+B473+B474+B475+B476+B477+B478+B479+B482+B483</f>
        <v>222864.6606483197</v>
      </c>
      <c r="C487" s="67">
        <f>C460+C461+C465+C468+C469+C470+C471+C472+C473+C474+C475+C476+C477+C478+C479+C482+C483</f>
        <v>631892.6702803437</v>
      </c>
      <c r="D487" s="67">
        <f>B487+C487</f>
        <v>854757.3309286635</v>
      </c>
      <c r="E487" s="67">
        <f>E460+E461+E465+E468+E469+E470+E471+E472+E473+E474+E475+E476+E477+E478+E479+E482+E483</f>
        <v>261679.84579805957</v>
      </c>
      <c r="F487" s="67">
        <f>F460+F461+F465+F468+F469+F470+F471+F472+F473+F474+F475+F476+F477+F478+F479+F482+F483</f>
        <v>626046.3440800385</v>
      </c>
      <c r="G487" s="67">
        <f>E487+F487</f>
        <v>887726.1898780981</v>
      </c>
      <c r="H487" s="67">
        <f>H460+H461+H465+H468+H469+H470+H471+H472+H473+H474+H475+H476+H477+H478+H479+H482+H483</f>
        <v>270178.4909701631</v>
      </c>
      <c r="I487" s="67">
        <f>I460+I461+I465+I468+I469+I470+I471+I472+I473+I474+I475+I476+I477+I478+I479+I482+I483</f>
        <v>641357.3826043739</v>
      </c>
      <c r="J487" s="67">
        <f>H487+I487</f>
        <v>911535.873574537</v>
      </c>
      <c r="K487" s="67">
        <f>K460+K461+K465+K468+K469+K470+K471+K472+K473+K474+K475+K476+K477+K478+K479+K482+K483</f>
        <v>293790.93710393895</v>
      </c>
      <c r="L487" s="67">
        <f>L460+L461+L465+L468+L469+L470+L471+L472+L473+L474+L475+L476+L477+L478+L479+L482+L483</f>
        <v>655159.5182016203</v>
      </c>
      <c r="M487" s="68">
        <f>K487+L487</f>
        <v>948950.4553055593</v>
      </c>
      <c r="N487" s="67">
        <f>N460+N461+N465+N468+N469+N470+N471+N472+N473+N474+N475+N476+N477+N478+N479+N482+N483</f>
        <v>1048513.9345204816</v>
      </c>
      <c r="O487" s="69">
        <f>O460+O461+O465+O468+O469+O470+O471+O472+O473+O474+O475+O476+O477+O478+O479+O482+O483</f>
        <v>2554455.9151663766</v>
      </c>
      <c r="P487" s="65">
        <f t="shared" si="119"/>
        <v>3602969.8496868582</v>
      </c>
      <c r="Q487" s="5"/>
      <c r="R487" s="5"/>
      <c r="S487" s="5"/>
      <c r="T487" s="5"/>
      <c r="U487" s="5"/>
      <c r="V487" s="5"/>
      <c r="W487" s="5"/>
      <c r="X487" s="5"/>
      <c r="Y487" s="5"/>
      <c r="Z487" s="5"/>
      <c r="AA487" s="5"/>
      <c r="AB487" s="5"/>
      <c r="AC487" s="5"/>
      <c r="AD487" s="5"/>
      <c r="AE487" s="5"/>
    </row>
    <row r="488" spans="1:7" ht="12">
      <c r="A488" s="50"/>
      <c r="B488" s="5"/>
      <c r="C488" s="5"/>
      <c r="D488" s="5"/>
      <c r="E488" s="5"/>
      <c r="F488" s="5"/>
      <c r="G488" s="5"/>
    </row>
    <row r="489" spans="1:16" ht="54" customHeight="1" thickBot="1">
      <c r="A489" s="81" t="s">
        <v>98</v>
      </c>
      <c r="B489" s="90"/>
      <c r="C489" s="90"/>
      <c r="D489" s="90"/>
      <c r="E489" s="90"/>
      <c r="F489" s="90"/>
      <c r="G489" s="90"/>
      <c r="H489" s="90"/>
      <c r="I489" s="90"/>
      <c r="J489" s="90"/>
      <c r="K489" s="90"/>
      <c r="L489" s="90"/>
      <c r="M489" s="90"/>
      <c r="N489" s="90"/>
      <c r="O489" s="90"/>
      <c r="P489" s="90"/>
    </row>
    <row r="490" spans="1:16" ht="13.5" thickBot="1" thickTop="1">
      <c r="A490" s="82" t="s">
        <v>1</v>
      </c>
      <c r="B490" s="84" t="s">
        <v>36</v>
      </c>
      <c r="C490" s="85"/>
      <c r="D490" s="86"/>
      <c r="E490" s="84" t="s">
        <v>37</v>
      </c>
      <c r="F490" s="85"/>
      <c r="G490" s="86"/>
      <c r="H490" s="84" t="s">
        <v>38</v>
      </c>
      <c r="I490" s="85"/>
      <c r="J490" s="86"/>
      <c r="K490" s="84" t="s">
        <v>39</v>
      </c>
      <c r="L490" s="85"/>
      <c r="M490" s="86"/>
      <c r="N490" s="84" t="s">
        <v>95</v>
      </c>
      <c r="O490" s="87"/>
      <c r="P490" s="88"/>
    </row>
    <row r="491" spans="1:16" ht="12.75" thickBot="1">
      <c r="A491" s="83"/>
      <c r="B491" s="13" t="s">
        <v>6</v>
      </c>
      <c r="C491" s="14" t="s">
        <v>7</v>
      </c>
      <c r="D491" s="15" t="s">
        <v>8</v>
      </c>
      <c r="E491" s="13" t="s">
        <v>6</v>
      </c>
      <c r="F491" s="14" t="s">
        <v>7</v>
      </c>
      <c r="G491" s="15" t="s">
        <v>8</v>
      </c>
      <c r="H491" s="13" t="s">
        <v>6</v>
      </c>
      <c r="I491" s="14" t="s">
        <v>7</v>
      </c>
      <c r="J491" s="15" t="s">
        <v>8</v>
      </c>
      <c r="K491" s="13" t="s">
        <v>6</v>
      </c>
      <c r="L491" s="14" t="s">
        <v>7</v>
      </c>
      <c r="M491" s="15" t="s">
        <v>8</v>
      </c>
      <c r="N491" s="36" t="s">
        <v>6</v>
      </c>
      <c r="O491" s="38" t="s">
        <v>7</v>
      </c>
      <c r="P491" s="49" t="s">
        <v>8</v>
      </c>
    </row>
    <row r="492" spans="1:31" ht="13.5" thickBot="1" thickTop="1">
      <c r="A492" s="6" t="s">
        <v>9</v>
      </c>
      <c r="B492" s="51">
        <v>358.5880866891764</v>
      </c>
      <c r="C492" s="52">
        <v>163191.13012976956</v>
      </c>
      <c r="D492" s="53">
        <f>B492+C492</f>
        <v>163549.71821645874</v>
      </c>
      <c r="E492" s="51">
        <v>237.7553214776848</v>
      </c>
      <c r="F492" s="52">
        <v>113920.24490542445</v>
      </c>
      <c r="G492" s="53">
        <f>E492+F492</f>
        <v>114158.00022690214</v>
      </c>
      <c r="H492" s="51">
        <v>217.93046050663307</v>
      </c>
      <c r="I492" s="61">
        <v>111945.77745249678</v>
      </c>
      <c r="J492" s="53">
        <f aca="true" t="shared" si="126" ref="J492:J519">H492+I492</f>
        <v>112163.70791300341</v>
      </c>
      <c r="K492" s="51">
        <v>224.7205303265056</v>
      </c>
      <c r="L492" s="61">
        <v>115264.93611330412</v>
      </c>
      <c r="M492" s="53">
        <f aca="true" t="shared" si="127" ref="M492:M519">K492+L492</f>
        <v>115489.65664363063</v>
      </c>
      <c r="N492" s="51">
        <f>B492+E492+H492+K492</f>
        <v>1038.994399</v>
      </c>
      <c r="O492" s="52">
        <f>C492+F492+I492+L492</f>
        <v>504322.0886009949</v>
      </c>
      <c r="P492" s="53">
        <f aca="true" t="shared" si="128" ref="P492:P519">N492+O492</f>
        <v>505361.0829999949</v>
      </c>
      <c r="Q492" s="5"/>
      <c r="R492" s="5"/>
      <c r="S492" s="5"/>
      <c r="T492" s="5"/>
      <c r="U492" s="5"/>
      <c r="V492" s="5"/>
      <c r="W492" s="5"/>
      <c r="X492" s="5"/>
      <c r="Y492" s="5"/>
      <c r="Z492" s="5"/>
      <c r="AA492" s="5"/>
      <c r="AB492" s="5"/>
      <c r="AC492" s="5"/>
      <c r="AD492" s="5"/>
      <c r="AE492" s="5"/>
    </row>
    <row r="493" spans="1:31" ht="12.75" thickBot="1">
      <c r="A493" s="31" t="s">
        <v>10</v>
      </c>
      <c r="B493" s="54">
        <f>B494+B495+B496</f>
        <v>78966.1</v>
      </c>
      <c r="C493" s="55">
        <f>C494+C495+C496</f>
        <v>26637.37905886216</v>
      </c>
      <c r="D493" s="56">
        <f>B493+C493</f>
        <v>105603.47905886217</v>
      </c>
      <c r="E493" s="55">
        <f>E494+E495+E496</f>
        <v>94368.1809</v>
      </c>
      <c r="F493" s="55">
        <f>F494+F495+F496</f>
        <v>30455.051249052278</v>
      </c>
      <c r="G493" s="56">
        <f>E493+F493</f>
        <v>124823.23214905229</v>
      </c>
      <c r="H493" s="55">
        <f>H494+H495+H496</f>
        <v>98042.29018810827</v>
      </c>
      <c r="I493" s="55">
        <f>I494+I495+I496</f>
        <v>31751.178397886622</v>
      </c>
      <c r="J493" s="56">
        <f t="shared" si="126"/>
        <v>129793.46858599488</v>
      </c>
      <c r="K493" s="55">
        <f>K494+K495+K496</f>
        <v>91435.61820000001</v>
      </c>
      <c r="L493" s="55">
        <f>L494+L495+L496</f>
        <v>31175.03000609068</v>
      </c>
      <c r="M493" s="56">
        <f t="shared" si="127"/>
        <v>122610.6482060907</v>
      </c>
      <c r="N493" s="57">
        <f>N494+N495+N496</f>
        <v>362812.18928810826</v>
      </c>
      <c r="O493" s="58">
        <f>O494+O495+O496</f>
        <v>120018.63871189173</v>
      </c>
      <c r="P493" s="59">
        <f t="shared" si="128"/>
        <v>482830.828</v>
      </c>
      <c r="Q493" s="5"/>
      <c r="R493" s="5"/>
      <c r="S493" s="5"/>
      <c r="T493" s="5"/>
      <c r="U493" s="5"/>
      <c r="V493" s="5"/>
      <c r="W493" s="5"/>
      <c r="X493" s="5"/>
      <c r="Y493" s="5"/>
      <c r="Z493" s="5"/>
      <c r="AA493" s="5"/>
      <c r="AB493" s="5"/>
      <c r="AC493" s="5"/>
      <c r="AD493" s="5"/>
      <c r="AE493" s="5"/>
    </row>
    <row r="494" spans="1:31" ht="12">
      <c r="A494" s="7" t="s">
        <v>73</v>
      </c>
      <c r="B494" s="60">
        <v>37166.8</v>
      </c>
      <c r="C494" s="61">
        <v>5850.3</v>
      </c>
      <c r="D494" s="62">
        <f aca="true" t="shared" si="129" ref="D494:D519">B494+C494</f>
        <v>43017.100000000006</v>
      </c>
      <c r="E494" s="60">
        <v>43585.5</v>
      </c>
      <c r="F494" s="61">
        <v>6860.7</v>
      </c>
      <c r="G494" s="62">
        <f aca="true" t="shared" si="130" ref="G494:G519">E494+F494</f>
        <v>50446.2</v>
      </c>
      <c r="H494" s="60">
        <v>43068.4</v>
      </c>
      <c r="I494" s="61">
        <v>7731.6</v>
      </c>
      <c r="J494" s="62">
        <f t="shared" si="126"/>
        <v>50800</v>
      </c>
      <c r="K494" s="60">
        <v>47021.3</v>
      </c>
      <c r="L494" s="61">
        <v>7382</v>
      </c>
      <c r="M494" s="62">
        <f t="shared" si="127"/>
        <v>54403.3</v>
      </c>
      <c r="N494" s="60">
        <f aca="true" t="shared" si="131" ref="N494:O496">B494+E494+H494+K494</f>
        <v>170842</v>
      </c>
      <c r="O494" s="61">
        <f t="shared" si="131"/>
        <v>27824.6</v>
      </c>
      <c r="P494" s="62">
        <f t="shared" si="128"/>
        <v>198666.6</v>
      </c>
      <c r="Q494" s="5"/>
      <c r="R494" s="5"/>
      <c r="S494" s="5"/>
      <c r="T494" s="5"/>
      <c r="U494" s="5"/>
      <c r="V494" s="5"/>
      <c r="W494" s="5"/>
      <c r="X494" s="5"/>
      <c r="Y494" s="5"/>
      <c r="Z494" s="5"/>
      <c r="AA494" s="5"/>
      <c r="AB494" s="5"/>
      <c r="AC494" s="5"/>
      <c r="AD494" s="5"/>
      <c r="AE494" s="5"/>
    </row>
    <row r="495" spans="1:31" ht="12">
      <c r="A495" s="7" t="s">
        <v>40</v>
      </c>
      <c r="B495" s="60">
        <v>41110.5</v>
      </c>
      <c r="C495" s="61">
        <v>7158.2</v>
      </c>
      <c r="D495" s="62">
        <f t="shared" si="129"/>
        <v>48268.7</v>
      </c>
      <c r="E495" s="60">
        <v>50069.3</v>
      </c>
      <c r="F495" s="61">
        <v>8559.8</v>
      </c>
      <c r="G495" s="62">
        <f t="shared" si="130"/>
        <v>58629.100000000006</v>
      </c>
      <c r="H495" s="60">
        <v>54282</v>
      </c>
      <c r="I495" s="61">
        <v>9504.1</v>
      </c>
      <c r="J495" s="62">
        <f t="shared" si="126"/>
        <v>63786.1</v>
      </c>
      <c r="K495" s="60">
        <v>43664.3</v>
      </c>
      <c r="L495" s="61">
        <v>8154.4</v>
      </c>
      <c r="M495" s="62">
        <f t="shared" si="127"/>
        <v>51818.700000000004</v>
      </c>
      <c r="N495" s="60">
        <f t="shared" si="131"/>
        <v>189126.09999999998</v>
      </c>
      <c r="O495" s="61">
        <f t="shared" si="131"/>
        <v>33376.5</v>
      </c>
      <c r="P495" s="62">
        <f t="shared" si="128"/>
        <v>222502.59999999998</v>
      </c>
      <c r="Q495" s="5"/>
      <c r="R495" s="5"/>
      <c r="S495" s="5"/>
      <c r="T495" s="5"/>
      <c r="U495" s="5"/>
      <c r="V495" s="5"/>
      <c r="W495" s="5"/>
      <c r="X495" s="5"/>
      <c r="Y495" s="5"/>
      <c r="Z495" s="5"/>
      <c r="AA495" s="5"/>
      <c r="AB495" s="5"/>
      <c r="AC495" s="5"/>
      <c r="AD495" s="5"/>
      <c r="AE495" s="5"/>
    </row>
    <row r="496" spans="1:31" ht="12.75" thickBot="1">
      <c r="A496" s="7" t="s">
        <v>13</v>
      </c>
      <c r="B496" s="60">
        <v>688.8</v>
      </c>
      <c r="C496" s="61">
        <v>13628.87905886216</v>
      </c>
      <c r="D496" s="62">
        <f t="shared" si="129"/>
        <v>14317.679058862159</v>
      </c>
      <c r="E496" s="60">
        <v>713.3809</v>
      </c>
      <c r="F496" s="61">
        <v>15034.551249052278</v>
      </c>
      <c r="G496" s="62">
        <f t="shared" si="130"/>
        <v>15747.932149052278</v>
      </c>
      <c r="H496" s="60">
        <v>691.8901881082652</v>
      </c>
      <c r="I496" s="61">
        <v>14515.47839788662</v>
      </c>
      <c r="J496" s="62">
        <f t="shared" si="126"/>
        <v>15207.368585994886</v>
      </c>
      <c r="K496" s="60">
        <v>750.0182</v>
      </c>
      <c r="L496" s="61">
        <v>15638.63000609068</v>
      </c>
      <c r="M496" s="62">
        <f t="shared" si="127"/>
        <v>16388.64820609068</v>
      </c>
      <c r="N496" s="60">
        <f t="shared" si="131"/>
        <v>2844.089288108265</v>
      </c>
      <c r="O496" s="61">
        <f t="shared" si="131"/>
        <v>58817.538711891735</v>
      </c>
      <c r="P496" s="62">
        <f t="shared" si="128"/>
        <v>61661.628</v>
      </c>
      <c r="Q496" s="5"/>
      <c r="R496" s="5"/>
      <c r="S496" s="5"/>
      <c r="T496" s="5"/>
      <c r="U496" s="5"/>
      <c r="V496" s="5"/>
      <c r="W496" s="5"/>
      <c r="X496" s="5"/>
      <c r="Y496" s="5"/>
      <c r="Z496" s="5"/>
      <c r="AA496" s="5"/>
      <c r="AB496" s="5"/>
      <c r="AC496" s="5"/>
      <c r="AD496" s="5"/>
      <c r="AE496" s="5"/>
    </row>
    <row r="497" spans="1:31" ht="12.75" thickBot="1">
      <c r="A497" s="31" t="s">
        <v>14</v>
      </c>
      <c r="B497" s="54">
        <f>B498+B499</f>
        <v>46105.67991783203</v>
      </c>
      <c r="C497" s="55">
        <f>C498+C499</f>
        <v>152717.55923334754</v>
      </c>
      <c r="D497" s="56">
        <f t="shared" si="129"/>
        <v>198823.23915117956</v>
      </c>
      <c r="E497" s="55">
        <f>E498+E499</f>
        <v>65055.74557616562</v>
      </c>
      <c r="F497" s="55">
        <f>F498+F499</f>
        <v>149285.65957361966</v>
      </c>
      <c r="G497" s="56">
        <f t="shared" si="130"/>
        <v>214341.40514978528</v>
      </c>
      <c r="H497" s="55">
        <f>H498+H499</f>
        <v>45789.17990103571</v>
      </c>
      <c r="I497" s="55">
        <f>I498+I499</f>
        <v>138725.90970573708</v>
      </c>
      <c r="J497" s="56">
        <f t="shared" si="126"/>
        <v>184515.0896067728</v>
      </c>
      <c r="K497" s="55">
        <f>K498+K499</f>
        <v>45313.19227648649</v>
      </c>
      <c r="L497" s="55">
        <f>L498+L499</f>
        <v>119972.28337032856</v>
      </c>
      <c r="M497" s="56">
        <f t="shared" si="127"/>
        <v>165285.47564681503</v>
      </c>
      <c r="N497" s="57">
        <f>N498+N499</f>
        <v>202263.79767151983</v>
      </c>
      <c r="O497" s="58">
        <f>O498+O499</f>
        <v>560701.4118830328</v>
      </c>
      <c r="P497" s="59">
        <f t="shared" si="128"/>
        <v>762965.2095545526</v>
      </c>
      <c r="Q497" s="5"/>
      <c r="R497" s="5"/>
      <c r="S497" s="5"/>
      <c r="T497" s="5"/>
      <c r="U497" s="5"/>
      <c r="V497" s="5"/>
      <c r="W497" s="5"/>
      <c r="X497" s="5"/>
      <c r="Y497" s="5"/>
      <c r="Z497" s="5"/>
      <c r="AA497" s="5"/>
      <c r="AB497" s="5"/>
      <c r="AC497" s="5"/>
      <c r="AD497" s="5"/>
      <c r="AE497" s="5"/>
    </row>
    <row r="498" spans="1:31" ht="12">
      <c r="A498" s="7" t="s">
        <v>15</v>
      </c>
      <c r="B498" s="60">
        <v>26924.866745263156</v>
      </c>
      <c r="C498" s="61">
        <v>2274.438248797377</v>
      </c>
      <c r="D498" s="62">
        <f t="shared" si="129"/>
        <v>29199.304994060534</v>
      </c>
      <c r="E498" s="60">
        <v>47009.45790145764</v>
      </c>
      <c r="F498" s="61">
        <v>5033.200850848179</v>
      </c>
      <c r="G498" s="62">
        <f t="shared" si="130"/>
        <v>52042.65875230582</v>
      </c>
      <c r="H498" s="60">
        <v>29895.65148820604</v>
      </c>
      <c r="I498" s="61">
        <v>3160.140704490251</v>
      </c>
      <c r="J498" s="62">
        <f t="shared" si="126"/>
        <v>33055.79219269629</v>
      </c>
      <c r="K498" s="60">
        <v>30999.39269148391</v>
      </c>
      <c r="L498" s="61">
        <v>3460.6049303391637</v>
      </c>
      <c r="M498" s="62">
        <f t="shared" si="127"/>
        <v>34459.99762182307</v>
      </c>
      <c r="N498" s="60">
        <f aca="true" t="shared" si="132" ref="N498:O510">B498+E498+H498+K498</f>
        <v>134829.36882641073</v>
      </c>
      <c r="O498" s="61">
        <f t="shared" si="132"/>
        <v>13928.38473447497</v>
      </c>
      <c r="P498" s="62">
        <f t="shared" si="128"/>
        <v>148757.7535608857</v>
      </c>
      <c r="Q498" s="5"/>
      <c r="R498" s="5"/>
      <c r="S498" s="5"/>
      <c r="T498" s="5"/>
      <c r="U498" s="5"/>
      <c r="V498" s="5"/>
      <c r="W498" s="5"/>
      <c r="X498" s="5"/>
      <c r="Y498" s="5"/>
      <c r="Z498" s="5"/>
      <c r="AA498" s="5"/>
      <c r="AB498" s="5"/>
      <c r="AC498" s="5"/>
      <c r="AD498" s="5"/>
      <c r="AE498" s="5"/>
    </row>
    <row r="499" spans="1:31" ht="12">
      <c r="A499" s="7" t="s">
        <v>16</v>
      </c>
      <c r="B499" s="60">
        <v>19180.813172568873</v>
      </c>
      <c r="C499" s="61">
        <v>150443.12098455016</v>
      </c>
      <c r="D499" s="62">
        <f t="shared" si="129"/>
        <v>169623.93415711902</v>
      </c>
      <c r="E499" s="60">
        <v>18046.28767470798</v>
      </c>
      <c r="F499" s="61">
        <v>144252.4587227715</v>
      </c>
      <c r="G499" s="62">
        <f t="shared" si="130"/>
        <v>162298.74639747947</v>
      </c>
      <c r="H499" s="60">
        <v>15893.528412829675</v>
      </c>
      <c r="I499" s="61">
        <v>135565.76900124684</v>
      </c>
      <c r="J499" s="62">
        <f t="shared" si="126"/>
        <v>151459.2974140765</v>
      </c>
      <c r="K499" s="60">
        <v>14313.799585002573</v>
      </c>
      <c r="L499" s="61">
        <v>116511.6784399894</v>
      </c>
      <c r="M499" s="62">
        <f t="shared" si="127"/>
        <v>130825.47802499197</v>
      </c>
      <c r="N499" s="60">
        <f t="shared" si="132"/>
        <v>67434.4288451091</v>
      </c>
      <c r="O499" s="61">
        <f t="shared" si="132"/>
        <v>546773.0271485578</v>
      </c>
      <c r="P499" s="62">
        <f t="shared" si="128"/>
        <v>614207.4559936669</v>
      </c>
      <c r="Q499" s="5"/>
      <c r="R499" s="5"/>
      <c r="S499" s="5"/>
      <c r="T499" s="5"/>
      <c r="U499" s="5"/>
      <c r="V499" s="5"/>
      <c r="W499" s="5"/>
      <c r="X499" s="5"/>
      <c r="Y499" s="5"/>
      <c r="Z499" s="5"/>
      <c r="AA499" s="5"/>
      <c r="AB499" s="5"/>
      <c r="AC499" s="5"/>
      <c r="AD499" s="5"/>
      <c r="AE499" s="5"/>
    </row>
    <row r="500" spans="1:31" ht="12">
      <c r="A500" s="7" t="s">
        <v>17</v>
      </c>
      <c r="B500" s="60">
        <v>16344.550969939486</v>
      </c>
      <c r="C500" s="61">
        <v>6540.34244330895</v>
      </c>
      <c r="D500" s="62">
        <f t="shared" si="129"/>
        <v>22884.893413248436</v>
      </c>
      <c r="E500" s="60">
        <v>14234.1006703018</v>
      </c>
      <c r="F500" s="61">
        <v>5690.312123913315</v>
      </c>
      <c r="G500" s="62">
        <f t="shared" si="130"/>
        <v>19924.412794215114</v>
      </c>
      <c r="H500" s="60">
        <v>15700.746918909828</v>
      </c>
      <c r="I500" s="61">
        <v>6637.35656268418</v>
      </c>
      <c r="J500" s="62">
        <f t="shared" si="126"/>
        <v>22338.103481594007</v>
      </c>
      <c r="K500" s="60">
        <v>16304.774611312047</v>
      </c>
      <c r="L500" s="61">
        <v>6605.618703826653</v>
      </c>
      <c r="M500" s="62">
        <f t="shared" si="127"/>
        <v>22910.3933151387</v>
      </c>
      <c r="N500" s="60">
        <f t="shared" si="132"/>
        <v>62584.17317046316</v>
      </c>
      <c r="O500" s="61">
        <f t="shared" si="132"/>
        <v>25473.629833733095</v>
      </c>
      <c r="P500" s="62">
        <f t="shared" si="128"/>
        <v>88057.80300419626</v>
      </c>
      <c r="Q500" s="5"/>
      <c r="R500" s="5"/>
      <c r="S500" s="5"/>
      <c r="T500" s="5"/>
      <c r="U500" s="5"/>
      <c r="V500" s="5"/>
      <c r="W500" s="5"/>
      <c r="X500" s="5"/>
      <c r="Y500" s="5"/>
      <c r="Z500" s="5"/>
      <c r="AA500" s="5"/>
      <c r="AB500" s="5"/>
      <c r="AC500" s="5"/>
      <c r="AD500" s="5"/>
      <c r="AE500" s="5"/>
    </row>
    <row r="501" spans="1:31" ht="12">
      <c r="A501" s="7" t="s">
        <v>74</v>
      </c>
      <c r="B501" s="60">
        <v>3465.1096961762682</v>
      </c>
      <c r="C501" s="61">
        <v>3453.6902944571966</v>
      </c>
      <c r="D501" s="62">
        <f t="shared" si="129"/>
        <v>6918.799990633464</v>
      </c>
      <c r="E501" s="60">
        <v>3653.312692738314</v>
      </c>
      <c r="F501" s="61">
        <v>3817.9985079341227</v>
      </c>
      <c r="G501" s="62">
        <f t="shared" si="130"/>
        <v>7471.311200672437</v>
      </c>
      <c r="H501" s="60">
        <v>3091.079259904755</v>
      </c>
      <c r="I501" s="61">
        <v>3230.0512606906514</v>
      </c>
      <c r="J501" s="62">
        <f t="shared" si="126"/>
        <v>6321.130520595407</v>
      </c>
      <c r="K501" s="60">
        <v>3354.583435643557</v>
      </c>
      <c r="L501" s="61">
        <v>3445.9599292397643</v>
      </c>
      <c r="M501" s="62">
        <f t="shared" si="127"/>
        <v>6800.543364883321</v>
      </c>
      <c r="N501" s="60">
        <f t="shared" si="132"/>
        <v>13564.085084462895</v>
      </c>
      <c r="O501" s="61">
        <f t="shared" si="132"/>
        <v>13947.699992321737</v>
      </c>
      <c r="P501" s="62">
        <f t="shared" si="128"/>
        <v>27511.785076784632</v>
      </c>
      <c r="Q501" s="5"/>
      <c r="R501" s="5"/>
      <c r="S501" s="5"/>
      <c r="T501" s="5"/>
      <c r="U501" s="5"/>
      <c r="V501" s="5"/>
      <c r="W501" s="5"/>
      <c r="X501" s="5"/>
      <c r="Y501" s="5"/>
      <c r="Z501" s="5"/>
      <c r="AA501" s="5"/>
      <c r="AB501" s="5"/>
      <c r="AC501" s="5"/>
      <c r="AD501" s="5"/>
      <c r="AE501" s="5"/>
    </row>
    <row r="502" spans="1:31" ht="12">
      <c r="A502" s="7" t="s">
        <v>19</v>
      </c>
      <c r="B502" s="60">
        <v>5275.032576350221</v>
      </c>
      <c r="C502" s="61">
        <v>54982.1469204113</v>
      </c>
      <c r="D502" s="62">
        <f t="shared" si="129"/>
        <v>60257.17949676152</v>
      </c>
      <c r="E502" s="60">
        <v>6695.973971169013</v>
      </c>
      <c r="F502" s="61">
        <v>70052.35908377322</v>
      </c>
      <c r="G502" s="62">
        <f t="shared" si="130"/>
        <v>76748.33305494222</v>
      </c>
      <c r="H502" s="60">
        <v>5383.1830481925135</v>
      </c>
      <c r="I502" s="61">
        <v>64284.03929216704</v>
      </c>
      <c r="J502" s="62">
        <f t="shared" si="126"/>
        <v>69667.22234035956</v>
      </c>
      <c r="K502" s="60">
        <v>7171.74630905068</v>
      </c>
      <c r="L502" s="61">
        <v>73352.52165035877</v>
      </c>
      <c r="M502" s="62">
        <f t="shared" si="127"/>
        <v>80524.26795940945</v>
      </c>
      <c r="N502" s="60">
        <f t="shared" si="132"/>
        <v>24525.935904762424</v>
      </c>
      <c r="O502" s="61">
        <f t="shared" si="132"/>
        <v>262671.06694671034</v>
      </c>
      <c r="P502" s="62">
        <f t="shared" si="128"/>
        <v>287197.00285147276</v>
      </c>
      <c r="Q502" s="5"/>
      <c r="R502" s="5"/>
      <c r="S502" s="5"/>
      <c r="T502" s="5"/>
      <c r="U502" s="5"/>
      <c r="V502" s="5"/>
      <c r="W502" s="5"/>
      <c r="X502" s="5"/>
      <c r="Y502" s="5"/>
      <c r="Z502" s="5"/>
      <c r="AA502" s="5"/>
      <c r="AB502" s="5"/>
      <c r="AC502" s="5"/>
      <c r="AD502" s="5"/>
      <c r="AE502" s="5"/>
    </row>
    <row r="503" spans="1:31" ht="12">
      <c r="A503" s="7" t="s">
        <v>20</v>
      </c>
      <c r="B503" s="60">
        <v>9922.707088877552</v>
      </c>
      <c r="C503" s="61">
        <v>48170.71100184052</v>
      </c>
      <c r="D503" s="62">
        <f t="shared" si="129"/>
        <v>58093.41809071807</v>
      </c>
      <c r="E503" s="60">
        <v>8354.741529112775</v>
      </c>
      <c r="F503" s="61">
        <v>43996.02725549129</v>
      </c>
      <c r="G503" s="62">
        <f t="shared" si="130"/>
        <v>52350.768784604064</v>
      </c>
      <c r="H503" s="60">
        <v>7549.675710860011</v>
      </c>
      <c r="I503" s="61">
        <v>38159.62254101318</v>
      </c>
      <c r="J503" s="62">
        <f t="shared" si="126"/>
        <v>45709.298251873195</v>
      </c>
      <c r="K503" s="60">
        <v>9819.407670899667</v>
      </c>
      <c r="L503" s="61">
        <v>48884.70703903756</v>
      </c>
      <c r="M503" s="62">
        <f t="shared" si="127"/>
        <v>58704.114709937225</v>
      </c>
      <c r="N503" s="60">
        <f t="shared" si="132"/>
        <v>35646.531999750005</v>
      </c>
      <c r="O503" s="61">
        <f t="shared" si="132"/>
        <v>179211.06783738255</v>
      </c>
      <c r="P503" s="62">
        <f t="shared" si="128"/>
        <v>214857.59983713255</v>
      </c>
      <c r="Q503" s="5"/>
      <c r="R503" s="5"/>
      <c r="S503" s="5"/>
      <c r="T503" s="5"/>
      <c r="U503" s="5"/>
      <c r="V503" s="5"/>
      <c r="W503" s="5"/>
      <c r="X503" s="5"/>
      <c r="Y503" s="5"/>
      <c r="Z503" s="5"/>
      <c r="AA503" s="5"/>
      <c r="AB503" s="5"/>
      <c r="AC503" s="5"/>
      <c r="AD503" s="5"/>
      <c r="AE503" s="5"/>
    </row>
    <row r="504" spans="1:31" ht="12">
      <c r="A504" s="7" t="s">
        <v>21</v>
      </c>
      <c r="B504" s="60">
        <v>4193.751939520192</v>
      </c>
      <c r="C504" s="61">
        <v>16940.028750752695</v>
      </c>
      <c r="D504" s="62">
        <f t="shared" si="129"/>
        <v>21133.780690272888</v>
      </c>
      <c r="E504" s="60">
        <v>4457.841344776149</v>
      </c>
      <c r="F504" s="61">
        <v>17587.859378736568</v>
      </c>
      <c r="G504" s="62">
        <f t="shared" si="130"/>
        <v>22045.700723512717</v>
      </c>
      <c r="H504" s="60">
        <v>4508.709776930411</v>
      </c>
      <c r="I504" s="61">
        <v>17844.680439622683</v>
      </c>
      <c r="J504" s="62">
        <f t="shared" si="126"/>
        <v>22353.390216553096</v>
      </c>
      <c r="K504" s="60">
        <v>4466.678338773246</v>
      </c>
      <c r="L504" s="61">
        <v>17593.250030888106</v>
      </c>
      <c r="M504" s="62">
        <f t="shared" si="127"/>
        <v>22059.928369661353</v>
      </c>
      <c r="N504" s="60">
        <f t="shared" si="132"/>
        <v>17626.981399999997</v>
      </c>
      <c r="O504" s="61">
        <f t="shared" si="132"/>
        <v>69965.81860000006</v>
      </c>
      <c r="P504" s="62">
        <f t="shared" si="128"/>
        <v>87592.80000000005</v>
      </c>
      <c r="Q504" s="5"/>
      <c r="R504" s="5"/>
      <c r="S504" s="5"/>
      <c r="T504" s="5"/>
      <c r="U504" s="5"/>
      <c r="V504" s="5"/>
      <c r="W504" s="5"/>
      <c r="X504" s="5"/>
      <c r="Y504" s="5"/>
      <c r="Z504" s="5"/>
      <c r="AA504" s="5"/>
      <c r="AB504" s="5"/>
      <c r="AC504" s="5"/>
      <c r="AD504" s="5"/>
      <c r="AE504" s="5"/>
    </row>
    <row r="505" spans="1:31" ht="12">
      <c r="A505" s="7" t="s">
        <v>58</v>
      </c>
      <c r="B505" s="60">
        <v>226.373185946021</v>
      </c>
      <c r="C505" s="61">
        <v>5391.918767844065</v>
      </c>
      <c r="D505" s="62">
        <f t="shared" si="129"/>
        <v>5618.291953790086</v>
      </c>
      <c r="E505" s="60">
        <v>194.29145151779866</v>
      </c>
      <c r="F505" s="61">
        <v>4504.607014393807</v>
      </c>
      <c r="G505" s="62">
        <f t="shared" si="130"/>
        <v>4698.898465911606</v>
      </c>
      <c r="H505" s="60">
        <v>179.46631223603555</v>
      </c>
      <c r="I505" s="61">
        <v>4649.607910471494</v>
      </c>
      <c r="J505" s="62">
        <f t="shared" si="126"/>
        <v>4829.074222707529</v>
      </c>
      <c r="K505" s="60">
        <v>215.97005030014475</v>
      </c>
      <c r="L505" s="61">
        <v>4744.265307290637</v>
      </c>
      <c r="M505" s="62">
        <f t="shared" si="127"/>
        <v>4960.235357590782</v>
      </c>
      <c r="N505" s="60">
        <f t="shared" si="132"/>
        <v>816.1009999999999</v>
      </c>
      <c r="O505" s="61">
        <f t="shared" si="132"/>
        <v>19290.399</v>
      </c>
      <c r="P505" s="62">
        <f t="shared" si="128"/>
        <v>20106.5</v>
      </c>
      <c r="Q505" s="5"/>
      <c r="R505" s="5"/>
      <c r="S505" s="5"/>
      <c r="T505" s="5"/>
      <c r="U505" s="5"/>
      <c r="V505" s="5"/>
      <c r="W505" s="5"/>
      <c r="X505" s="5"/>
      <c r="Y505" s="5"/>
      <c r="Z505" s="5"/>
      <c r="AA505" s="5"/>
      <c r="AB505" s="5"/>
      <c r="AC505" s="5"/>
      <c r="AD505" s="5"/>
      <c r="AE505" s="5"/>
    </row>
    <row r="506" spans="1:31" ht="12">
      <c r="A506" s="7" t="s">
        <v>22</v>
      </c>
      <c r="B506" s="60">
        <v>24414.2</v>
      </c>
      <c r="C506" s="61"/>
      <c r="D506" s="62">
        <f t="shared" si="129"/>
        <v>24414.2</v>
      </c>
      <c r="E506" s="60">
        <v>24583.5</v>
      </c>
      <c r="F506" s="61"/>
      <c r="G506" s="62">
        <f t="shared" si="130"/>
        <v>24583.5</v>
      </c>
      <c r="H506" s="60">
        <v>24075.8</v>
      </c>
      <c r="I506" s="61"/>
      <c r="J506" s="62">
        <f t="shared" si="126"/>
        <v>24075.8</v>
      </c>
      <c r="K506" s="60">
        <v>23963.4</v>
      </c>
      <c r="L506" s="61"/>
      <c r="M506" s="62">
        <f t="shared" si="127"/>
        <v>23963.4</v>
      </c>
      <c r="N506" s="60">
        <f t="shared" si="132"/>
        <v>97036.9</v>
      </c>
      <c r="O506" s="61">
        <f t="shared" si="132"/>
        <v>0</v>
      </c>
      <c r="P506" s="62">
        <f t="shared" si="128"/>
        <v>97036.9</v>
      </c>
      <c r="Q506" s="5"/>
      <c r="R506" s="5"/>
      <c r="S506" s="5"/>
      <c r="T506" s="5"/>
      <c r="U506" s="5"/>
      <c r="V506" s="5"/>
      <c r="W506" s="5"/>
      <c r="X506" s="5"/>
      <c r="Y506" s="5"/>
      <c r="Z506" s="5"/>
      <c r="AA506" s="5"/>
      <c r="AB506" s="5"/>
      <c r="AC506" s="5"/>
      <c r="AD506" s="5"/>
      <c r="AE506" s="5"/>
    </row>
    <row r="507" spans="1:31" ht="12">
      <c r="A507" s="7" t="s">
        <v>23</v>
      </c>
      <c r="B507" s="60">
        <v>8851.775497426679</v>
      </c>
      <c r="C507" s="61">
        <v>148103.94727687238</v>
      </c>
      <c r="D507" s="62">
        <f t="shared" si="129"/>
        <v>156955.72277429907</v>
      </c>
      <c r="E507" s="60">
        <v>9750.425275512343</v>
      </c>
      <c r="F507" s="61">
        <v>170012.40496844298</v>
      </c>
      <c r="G507" s="62">
        <f t="shared" si="130"/>
        <v>179762.8302439553</v>
      </c>
      <c r="H507" s="60">
        <v>6535.174854305563</v>
      </c>
      <c r="I507" s="61">
        <v>119535.10124294073</v>
      </c>
      <c r="J507" s="62">
        <f t="shared" si="126"/>
        <v>126070.27609724629</v>
      </c>
      <c r="K507" s="60">
        <v>8081.996691585405</v>
      </c>
      <c r="L507" s="63">
        <v>130617.17640405448</v>
      </c>
      <c r="M507" s="62">
        <f t="shared" si="127"/>
        <v>138699.17309563988</v>
      </c>
      <c r="N507" s="60">
        <f t="shared" si="132"/>
        <v>33219.37231882999</v>
      </c>
      <c r="O507" s="61">
        <f t="shared" si="132"/>
        <v>568268.6298923106</v>
      </c>
      <c r="P507" s="62">
        <f t="shared" si="128"/>
        <v>601488.0022111406</v>
      </c>
      <c r="Q507" s="5"/>
      <c r="R507" s="5"/>
      <c r="S507" s="5"/>
      <c r="T507" s="5"/>
      <c r="U507" s="5"/>
      <c r="V507" s="5"/>
      <c r="W507" s="5"/>
      <c r="X507" s="5"/>
      <c r="Y507" s="5"/>
      <c r="Z507" s="5"/>
      <c r="AA507" s="5"/>
      <c r="AB507" s="5"/>
      <c r="AC507" s="5"/>
      <c r="AD507" s="5"/>
      <c r="AE507" s="5"/>
    </row>
    <row r="508" spans="1:31" ht="12">
      <c r="A508" s="7" t="s">
        <v>24</v>
      </c>
      <c r="B508" s="60">
        <v>23273.45960945177</v>
      </c>
      <c r="C508" s="61">
        <v>22102.246528329404</v>
      </c>
      <c r="D508" s="62">
        <f t="shared" si="129"/>
        <v>45375.70613778118</v>
      </c>
      <c r="E508" s="60">
        <v>21307.354033544307</v>
      </c>
      <c r="F508" s="61">
        <v>22058.631186351184</v>
      </c>
      <c r="G508" s="62">
        <f t="shared" si="130"/>
        <v>43365.98521989549</v>
      </c>
      <c r="H508" s="60">
        <v>21591.003836310018</v>
      </c>
      <c r="I508" s="61">
        <v>20681.818013590244</v>
      </c>
      <c r="J508" s="62">
        <f t="shared" si="126"/>
        <v>42272.82184990026</v>
      </c>
      <c r="K508" s="60">
        <v>17858.28252069391</v>
      </c>
      <c r="L508" s="61">
        <v>17417.680271729165</v>
      </c>
      <c r="M508" s="62">
        <f t="shared" si="127"/>
        <v>35275.96279242307</v>
      </c>
      <c r="N508" s="60">
        <f t="shared" si="132"/>
        <v>84030.1</v>
      </c>
      <c r="O508" s="61">
        <f t="shared" si="132"/>
        <v>82260.37599999999</v>
      </c>
      <c r="P508" s="62">
        <f t="shared" si="128"/>
        <v>166290.476</v>
      </c>
      <c r="Q508" s="5"/>
      <c r="R508" s="5"/>
      <c r="S508" s="5"/>
      <c r="T508" s="5"/>
      <c r="U508" s="5"/>
      <c r="V508" s="5"/>
      <c r="W508" s="5"/>
      <c r="X508" s="5"/>
      <c r="Y508" s="5"/>
      <c r="Z508" s="5"/>
      <c r="AA508" s="5"/>
      <c r="AB508" s="5"/>
      <c r="AC508" s="5"/>
      <c r="AD508" s="5"/>
      <c r="AE508" s="5"/>
    </row>
    <row r="509" spans="1:31" ht="12">
      <c r="A509" s="7" t="s">
        <v>75</v>
      </c>
      <c r="B509" s="60">
        <v>6755.599801917052</v>
      </c>
      <c r="C509" s="61">
        <v>2062.015891911813</v>
      </c>
      <c r="D509" s="62">
        <f t="shared" si="129"/>
        <v>8817.615693828866</v>
      </c>
      <c r="E509" s="60">
        <v>5978.8</v>
      </c>
      <c r="F509" s="61">
        <v>1893.4</v>
      </c>
      <c r="G509" s="62">
        <f t="shared" si="130"/>
        <v>7872.200000000001</v>
      </c>
      <c r="H509" s="60">
        <v>5923.125900318327</v>
      </c>
      <c r="I509" s="61">
        <v>1854.4779485496429</v>
      </c>
      <c r="J509" s="62">
        <f t="shared" si="126"/>
        <v>7777.60384886797</v>
      </c>
      <c r="K509" s="60">
        <v>6487.933609765375</v>
      </c>
      <c r="L509" s="61">
        <v>2041.0784305472519</v>
      </c>
      <c r="M509" s="62">
        <f t="shared" si="127"/>
        <v>8529.012040312628</v>
      </c>
      <c r="N509" s="60">
        <f t="shared" si="132"/>
        <v>25145.459312000756</v>
      </c>
      <c r="O509" s="61">
        <f t="shared" si="132"/>
        <v>7850.972271008708</v>
      </c>
      <c r="P509" s="62">
        <f t="shared" si="128"/>
        <v>32996.431583009464</v>
      </c>
      <c r="Q509" s="5"/>
      <c r="R509" s="5"/>
      <c r="S509" s="5"/>
      <c r="T509" s="5"/>
      <c r="U509" s="5"/>
      <c r="V509" s="5"/>
      <c r="W509" s="5"/>
      <c r="X509" s="5"/>
      <c r="Y509" s="5"/>
      <c r="Z509" s="5"/>
      <c r="AA509" s="5"/>
      <c r="AB509" s="5"/>
      <c r="AC509" s="5"/>
      <c r="AD509" s="5"/>
      <c r="AE509" s="5"/>
    </row>
    <row r="510" spans="1:31" ht="12.75" thickBot="1">
      <c r="A510" s="7" t="s">
        <v>26</v>
      </c>
      <c r="B510" s="60">
        <v>660.8795781791713</v>
      </c>
      <c r="C510" s="61">
        <v>26800.575159296928</v>
      </c>
      <c r="D510" s="62">
        <f t="shared" si="129"/>
        <v>27461.4547374761</v>
      </c>
      <c r="E510" s="60">
        <v>755.809757217426</v>
      </c>
      <c r="F510" s="61">
        <v>30661.331188356802</v>
      </c>
      <c r="G510" s="62">
        <f t="shared" si="130"/>
        <v>31417.14094557423</v>
      </c>
      <c r="H510" s="60">
        <v>235.6406309839473</v>
      </c>
      <c r="I510" s="61">
        <v>31730.75519073841</v>
      </c>
      <c r="J510" s="62">
        <f t="shared" si="126"/>
        <v>31966.39582172236</v>
      </c>
      <c r="K510" s="60">
        <v>500.3015516194282</v>
      </c>
      <c r="L510" s="61">
        <v>22272.06393090112</v>
      </c>
      <c r="M510" s="62">
        <f t="shared" si="127"/>
        <v>22772.36548252055</v>
      </c>
      <c r="N510" s="60">
        <f t="shared" si="132"/>
        <v>2152.631517999973</v>
      </c>
      <c r="O510" s="61">
        <f t="shared" si="132"/>
        <v>111464.72546929325</v>
      </c>
      <c r="P510" s="62">
        <f t="shared" si="128"/>
        <v>113617.35698729323</v>
      </c>
      <c r="Q510" s="5"/>
      <c r="R510" s="5"/>
      <c r="S510" s="5"/>
      <c r="T510" s="5"/>
      <c r="U510" s="5"/>
      <c r="V510" s="5"/>
      <c r="W510" s="5"/>
      <c r="X510" s="5"/>
      <c r="Y510" s="5"/>
      <c r="Z510" s="5"/>
      <c r="AA510" s="5"/>
      <c r="AB510" s="5"/>
      <c r="AC510" s="5"/>
      <c r="AD510" s="5"/>
      <c r="AE510" s="5"/>
    </row>
    <row r="511" spans="1:31" ht="12.75" thickBot="1">
      <c r="A511" s="31" t="s">
        <v>44</v>
      </c>
      <c r="B511" s="54">
        <f>B512+B513</f>
        <v>686.0092233860702</v>
      </c>
      <c r="C511" s="55">
        <f>C512+C513</f>
        <v>122088.82344236714</v>
      </c>
      <c r="D511" s="56">
        <f t="shared" si="129"/>
        <v>122774.8326657532</v>
      </c>
      <c r="E511" s="55">
        <f>E512+E513</f>
        <v>569.2677679016144</v>
      </c>
      <c r="F511" s="55">
        <f>F512+F513</f>
        <v>109706.31291386954</v>
      </c>
      <c r="G511" s="56">
        <f t="shared" si="130"/>
        <v>110275.58068177116</v>
      </c>
      <c r="H511" s="55">
        <f>H512+H513</f>
        <v>625.709712924031</v>
      </c>
      <c r="I511" s="55">
        <f>I512+I513</f>
        <v>114721.93134816739</v>
      </c>
      <c r="J511" s="56">
        <f t="shared" si="126"/>
        <v>115347.64106109142</v>
      </c>
      <c r="K511" s="55">
        <f>K512+K513</f>
        <v>767.263380038284</v>
      </c>
      <c r="L511" s="55">
        <f>L512+L513</f>
        <v>129476.55820608993</v>
      </c>
      <c r="M511" s="56">
        <f t="shared" si="127"/>
        <v>130243.82158612822</v>
      </c>
      <c r="N511" s="57">
        <f>N512+N513</f>
        <v>2648.2500842499994</v>
      </c>
      <c r="O511" s="58">
        <f>O512+O513</f>
        <v>475993.625910494</v>
      </c>
      <c r="P511" s="59">
        <f t="shared" si="128"/>
        <v>478641.875994744</v>
      </c>
      <c r="Q511" s="5"/>
      <c r="R511" s="5"/>
      <c r="S511" s="5"/>
      <c r="T511" s="5"/>
      <c r="U511" s="5"/>
      <c r="V511" s="5"/>
      <c r="W511" s="5"/>
      <c r="X511" s="5"/>
      <c r="Y511" s="5"/>
      <c r="Z511" s="5"/>
      <c r="AA511" s="5"/>
      <c r="AB511" s="5"/>
      <c r="AC511" s="5"/>
      <c r="AD511" s="5"/>
      <c r="AE511" s="5"/>
    </row>
    <row r="512" spans="1:31" ht="12">
      <c r="A512" s="7" t="s">
        <v>45</v>
      </c>
      <c r="B512" s="60">
        <v>547.9950017119677</v>
      </c>
      <c r="C512" s="61">
        <v>84430.58650335223</v>
      </c>
      <c r="D512" s="62">
        <f t="shared" si="129"/>
        <v>84978.5815050642</v>
      </c>
      <c r="E512" s="60">
        <v>450.4359169014841</v>
      </c>
      <c r="F512" s="61">
        <v>75361.62574392815</v>
      </c>
      <c r="G512" s="62">
        <f t="shared" si="130"/>
        <v>75812.06166082963</v>
      </c>
      <c r="H512" s="60">
        <v>501.20631617034365</v>
      </c>
      <c r="I512" s="61">
        <v>81173.85982508946</v>
      </c>
      <c r="J512" s="62">
        <f t="shared" si="126"/>
        <v>81675.0661412598</v>
      </c>
      <c r="K512" s="60">
        <v>595.6007652162041</v>
      </c>
      <c r="L512" s="61">
        <v>83378.16592237457</v>
      </c>
      <c r="M512" s="62">
        <f t="shared" si="127"/>
        <v>83973.76668759077</v>
      </c>
      <c r="N512" s="60">
        <f aca="true" t="shared" si="133" ref="N512:O514">B512+E512+H512+K512</f>
        <v>2095.2379999999994</v>
      </c>
      <c r="O512" s="61">
        <f t="shared" si="133"/>
        <v>324344.2379947444</v>
      </c>
      <c r="P512" s="62">
        <f t="shared" si="128"/>
        <v>326439.4759947444</v>
      </c>
      <c r="Q512" s="5"/>
      <c r="R512" s="5"/>
      <c r="S512" s="5"/>
      <c r="T512" s="5"/>
      <c r="U512" s="5"/>
      <c r="V512" s="5"/>
      <c r="W512" s="5"/>
      <c r="X512" s="5"/>
      <c r="Y512" s="5"/>
      <c r="Z512" s="5"/>
      <c r="AA512" s="5"/>
      <c r="AB512" s="5"/>
      <c r="AC512" s="5"/>
      <c r="AD512" s="5"/>
      <c r="AE512" s="5"/>
    </row>
    <row r="513" spans="1:31" ht="12">
      <c r="A513" s="7" t="s">
        <v>46</v>
      </c>
      <c r="B513" s="60">
        <v>138.0142216741025</v>
      </c>
      <c r="C513" s="61">
        <v>37658.2369390149</v>
      </c>
      <c r="D513" s="62">
        <f t="shared" si="129"/>
        <v>37796.251160689004</v>
      </c>
      <c r="E513" s="60">
        <v>118.83185100013026</v>
      </c>
      <c r="F513" s="61">
        <v>34344.68716994139</v>
      </c>
      <c r="G513" s="62">
        <f t="shared" si="130"/>
        <v>34463.51902094152</v>
      </c>
      <c r="H513" s="60">
        <v>124.50339675368737</v>
      </c>
      <c r="I513" s="61">
        <v>33548.07152307794</v>
      </c>
      <c r="J513" s="62">
        <f t="shared" si="126"/>
        <v>33672.574919831626</v>
      </c>
      <c r="K513" s="60">
        <v>171.66261482207995</v>
      </c>
      <c r="L513" s="61">
        <v>46098.392283715366</v>
      </c>
      <c r="M513" s="62">
        <f t="shared" si="127"/>
        <v>46270.05489853745</v>
      </c>
      <c r="N513" s="60">
        <f t="shared" si="133"/>
        <v>553.01208425</v>
      </c>
      <c r="O513" s="61">
        <f t="shared" si="133"/>
        <v>151649.3879157496</v>
      </c>
      <c r="P513" s="62">
        <f t="shared" si="128"/>
        <v>152202.3999999996</v>
      </c>
      <c r="Q513" s="5"/>
      <c r="R513" s="5"/>
      <c r="S513" s="5"/>
      <c r="T513" s="5"/>
      <c r="U513" s="5"/>
      <c r="V513" s="5"/>
      <c r="W513" s="5"/>
      <c r="X513" s="5"/>
      <c r="Y513" s="5"/>
      <c r="Z513" s="5"/>
      <c r="AA513" s="5"/>
      <c r="AB513" s="5"/>
      <c r="AC513" s="5"/>
      <c r="AD513" s="5"/>
      <c r="AE513" s="5"/>
    </row>
    <row r="514" spans="1:31" ht="12.75" thickBot="1">
      <c r="A514" s="7" t="s">
        <v>30</v>
      </c>
      <c r="B514" s="60">
        <v>80867.2</v>
      </c>
      <c r="C514" s="61"/>
      <c r="D514" s="62">
        <f t="shared" si="129"/>
        <v>80867.2</v>
      </c>
      <c r="E514" s="60">
        <v>73987.8</v>
      </c>
      <c r="F514" s="61"/>
      <c r="G514" s="62">
        <f t="shared" si="130"/>
        <v>73987.8</v>
      </c>
      <c r="H514" s="60">
        <v>72965.8</v>
      </c>
      <c r="I514" s="61"/>
      <c r="J514" s="62">
        <f t="shared" si="126"/>
        <v>72965.8</v>
      </c>
      <c r="K514" s="60">
        <v>91649.8</v>
      </c>
      <c r="L514" s="61"/>
      <c r="M514" s="62">
        <f t="shared" si="127"/>
        <v>91649.8</v>
      </c>
      <c r="N514" s="60">
        <f t="shared" si="133"/>
        <v>319470.6</v>
      </c>
      <c r="O514" s="61">
        <f t="shared" si="133"/>
        <v>0</v>
      </c>
      <c r="P514" s="62">
        <f t="shared" si="128"/>
        <v>319470.6</v>
      </c>
      <c r="Q514" s="5"/>
      <c r="R514" s="5"/>
      <c r="S514" s="5"/>
      <c r="T514" s="5"/>
      <c r="U514" s="5"/>
      <c r="V514" s="5"/>
      <c r="W514" s="5"/>
      <c r="X514" s="5"/>
      <c r="Y514" s="5"/>
      <c r="Z514" s="5"/>
      <c r="AA514" s="5"/>
      <c r="AB514" s="5"/>
      <c r="AC514" s="5"/>
      <c r="AD514" s="5"/>
      <c r="AE514" s="5"/>
    </row>
    <row r="515" spans="1:31" ht="12.75" thickBot="1">
      <c r="A515" s="31" t="s">
        <v>31</v>
      </c>
      <c r="B515" s="54">
        <f>B516+B517+B518</f>
        <v>3165.6952081840577</v>
      </c>
      <c r="C515" s="55">
        <f>C516+C517+C518</f>
        <v>68186.87465657026</v>
      </c>
      <c r="D515" s="56">
        <f t="shared" si="129"/>
        <v>71352.56986475432</v>
      </c>
      <c r="E515" s="55">
        <f>E516+E517+E518</f>
        <v>3050.853310795517</v>
      </c>
      <c r="F515" s="55">
        <f>F516+F517+F518</f>
        <v>65994.20415280362</v>
      </c>
      <c r="G515" s="56">
        <f t="shared" si="130"/>
        <v>69045.05746359914</v>
      </c>
      <c r="H515" s="55">
        <f>H516+H517+H518</f>
        <v>3211.3043364946293</v>
      </c>
      <c r="I515" s="55">
        <f>I516+I517+I518</f>
        <v>64049.723202967085</v>
      </c>
      <c r="J515" s="56">
        <f t="shared" si="126"/>
        <v>67261.02753946172</v>
      </c>
      <c r="K515" s="55">
        <f>K516+K517+K518</f>
        <v>2744.474457959817</v>
      </c>
      <c r="L515" s="55">
        <f>L516+L517+L518</f>
        <v>67228.81033566425</v>
      </c>
      <c r="M515" s="56">
        <f t="shared" si="127"/>
        <v>69973.28479362407</v>
      </c>
      <c r="N515" s="57">
        <f>N516+N517+N518</f>
        <v>12172.32731343402</v>
      </c>
      <c r="O515" s="58">
        <f>O516+O517+O518</f>
        <v>265459.6123480052</v>
      </c>
      <c r="P515" s="59">
        <f t="shared" si="128"/>
        <v>277631.9396614392</v>
      </c>
      <c r="Q515" s="5"/>
      <c r="R515" s="5"/>
      <c r="S515" s="5"/>
      <c r="T515" s="5"/>
      <c r="U515" s="5"/>
      <c r="V515" s="5"/>
      <c r="W515" s="5"/>
      <c r="X515" s="5"/>
      <c r="Y515" s="5"/>
      <c r="Z515" s="5"/>
      <c r="AA515" s="5"/>
      <c r="AB515" s="5"/>
      <c r="AC515" s="5"/>
      <c r="AD515" s="5"/>
      <c r="AE515" s="5"/>
    </row>
    <row r="516" spans="1:31" ht="12">
      <c r="A516" s="7" t="s">
        <v>76</v>
      </c>
      <c r="B516" s="60"/>
      <c r="C516" s="61">
        <v>24038.494899832753</v>
      </c>
      <c r="D516" s="62">
        <f t="shared" si="129"/>
        <v>24038.494899832753</v>
      </c>
      <c r="E516" s="60"/>
      <c r="F516" s="61">
        <v>23770.71159642487</v>
      </c>
      <c r="G516" s="62">
        <f t="shared" si="130"/>
        <v>23770.71159642487</v>
      </c>
      <c r="H516" s="60"/>
      <c r="I516" s="61">
        <v>23320.15889448409</v>
      </c>
      <c r="J516" s="62">
        <f t="shared" si="126"/>
        <v>23320.15889448409</v>
      </c>
      <c r="K516" s="60"/>
      <c r="L516" s="61">
        <v>24599.64910459759</v>
      </c>
      <c r="M516" s="62">
        <f t="shared" si="127"/>
        <v>24599.64910459759</v>
      </c>
      <c r="N516" s="60">
        <f aca="true" t="shared" si="134" ref="N516:O518">B516+E516+H516+K516</f>
        <v>0</v>
      </c>
      <c r="O516" s="61">
        <f t="shared" si="134"/>
        <v>95729.0144953393</v>
      </c>
      <c r="P516" s="62">
        <f t="shared" si="128"/>
        <v>95729.0144953393</v>
      </c>
      <c r="Q516" s="5"/>
      <c r="R516" s="5"/>
      <c r="S516" s="5"/>
      <c r="T516" s="5"/>
      <c r="U516" s="5"/>
      <c r="V516" s="5"/>
      <c r="W516" s="5"/>
      <c r="X516" s="5"/>
      <c r="Y516" s="5"/>
      <c r="Z516" s="5"/>
      <c r="AA516" s="5"/>
      <c r="AB516" s="5"/>
      <c r="AC516" s="5"/>
      <c r="AD516" s="5"/>
      <c r="AE516" s="5"/>
    </row>
    <row r="517" spans="1:31" ht="12">
      <c r="A517" s="7" t="s">
        <v>77</v>
      </c>
      <c r="B517" s="60">
        <v>2974.495208184058</v>
      </c>
      <c r="C517" s="61">
        <v>26768.22778376581</v>
      </c>
      <c r="D517" s="62">
        <f t="shared" si="129"/>
        <v>29742.722991949868</v>
      </c>
      <c r="E517" s="60">
        <v>2874.9699107955166</v>
      </c>
      <c r="F517" s="61">
        <v>25452.70291642214</v>
      </c>
      <c r="G517" s="62">
        <f t="shared" si="130"/>
        <v>28327.672827217655</v>
      </c>
      <c r="H517" s="60">
        <v>3027.3648230606086</v>
      </c>
      <c r="I517" s="61">
        <v>24171.563746480962</v>
      </c>
      <c r="J517" s="62">
        <f t="shared" si="126"/>
        <v>27198.92856954157</v>
      </c>
      <c r="K517" s="60">
        <v>2571.257057959817</v>
      </c>
      <c r="L517" s="61">
        <v>24593.44055333108</v>
      </c>
      <c r="M517" s="62">
        <f t="shared" si="127"/>
        <v>27164.697611290896</v>
      </c>
      <c r="N517" s="60">
        <f t="shared" si="134"/>
        <v>11448.087</v>
      </c>
      <c r="O517" s="61">
        <f t="shared" si="134"/>
        <v>100985.935</v>
      </c>
      <c r="P517" s="62">
        <f t="shared" si="128"/>
        <v>112434.022</v>
      </c>
      <c r="Q517" s="5"/>
      <c r="R517" s="5"/>
      <c r="S517" s="5"/>
      <c r="T517" s="5"/>
      <c r="U517" s="5"/>
      <c r="V517" s="5"/>
      <c r="W517" s="5"/>
      <c r="X517" s="5"/>
      <c r="Y517" s="5"/>
      <c r="Z517" s="5"/>
      <c r="AA517" s="5"/>
      <c r="AB517" s="5"/>
      <c r="AC517" s="5"/>
      <c r="AD517" s="5"/>
      <c r="AE517" s="5"/>
    </row>
    <row r="518" spans="1:31" ht="12.75" thickBot="1">
      <c r="A518" s="7" t="s">
        <v>78</v>
      </c>
      <c r="B518" s="60">
        <v>191.20000000000002</v>
      </c>
      <c r="C518" s="61">
        <v>17380.15197297169</v>
      </c>
      <c r="D518" s="62">
        <f t="shared" si="129"/>
        <v>17571.35197297169</v>
      </c>
      <c r="E518" s="60">
        <v>175.8834</v>
      </c>
      <c r="F518" s="61">
        <v>16770.789639956605</v>
      </c>
      <c r="G518" s="62">
        <f t="shared" si="130"/>
        <v>16946.673039956604</v>
      </c>
      <c r="H518" s="60">
        <v>183.9395134340206</v>
      </c>
      <c r="I518" s="61">
        <v>16558.000562002027</v>
      </c>
      <c r="J518" s="62">
        <f t="shared" si="126"/>
        <v>16741.940075436047</v>
      </c>
      <c r="K518" s="60">
        <v>173.21739999999994</v>
      </c>
      <c r="L518" s="61">
        <v>18035.720677735582</v>
      </c>
      <c r="M518" s="62">
        <f t="shared" si="127"/>
        <v>18208.938077735584</v>
      </c>
      <c r="N518" s="60">
        <f t="shared" si="134"/>
        <v>724.2403134340204</v>
      </c>
      <c r="O518" s="61">
        <f t="shared" si="134"/>
        <v>68744.6628526659</v>
      </c>
      <c r="P518" s="62">
        <f t="shared" si="128"/>
        <v>69468.90316609993</v>
      </c>
      <c r="Q518" s="5"/>
      <c r="R518" s="5"/>
      <c r="S518" s="5"/>
      <c r="T518" s="5"/>
      <c r="U518" s="5"/>
      <c r="V518" s="5"/>
      <c r="W518" s="5"/>
      <c r="X518" s="5"/>
      <c r="Y518" s="5"/>
      <c r="Z518" s="5"/>
      <c r="AA518" s="5"/>
      <c r="AB518" s="5"/>
      <c r="AC518" s="5"/>
      <c r="AD518" s="5"/>
      <c r="AE518" s="5"/>
    </row>
    <row r="519" spans="1:31" s="70" customFormat="1" ht="12.75" thickBot="1">
      <c r="A519" s="39" t="s">
        <v>79</v>
      </c>
      <c r="B519" s="75">
        <f>B492+B493+B497+B500+B501+B502+B503+B504+B505+B506+B507+B508+B509+B510+B511+B514+B515</f>
        <v>313532.7123798758</v>
      </c>
      <c r="C519" s="71">
        <f>C492+C493+C497+C500+C501+C502+C503+C504+C505+C506+C507+C508+C509+C510+C511+C514+C515</f>
        <v>867369.389555942</v>
      </c>
      <c r="D519" s="71">
        <f t="shared" si="129"/>
        <v>1180902.1019358179</v>
      </c>
      <c r="E519" s="71">
        <f>E492+E493+E497+E500+E501+E502+E503+E504+E505+E506+E507+E508+E509+E510+E511+E514+E515</f>
        <v>337235.75360223034</v>
      </c>
      <c r="F519" s="71">
        <f>F492+F493+F497+F500+F501+F502+F503+F504+F505+F506+F507+F508+F509+F510+F511+F514+F515</f>
        <v>839636.4035021629</v>
      </c>
      <c r="G519" s="71">
        <f t="shared" si="130"/>
        <v>1176872.1571043932</v>
      </c>
      <c r="H519" s="71">
        <f>H492+H493+H497+H500+H501+H502+H503+H504+H505+H506+H507+H508+H509+H510+H511+H514+H515</f>
        <v>315625.8208480207</v>
      </c>
      <c r="I519" s="71">
        <f>I492+I493+I497+I500+I501+I502+I503+I504+I505+I506+I507+I508+I509+I510+I511+I514+I515</f>
        <v>769802.0305097232</v>
      </c>
      <c r="J519" s="71">
        <f t="shared" si="126"/>
        <v>1085427.851357744</v>
      </c>
      <c r="K519" s="71">
        <f>K492+K493+K497+K500+K501+K502+K503+K504+K505+K506+K507+K508+K509+K510+K511+K514+K515</f>
        <v>330360.1436344546</v>
      </c>
      <c r="L519" s="71">
        <f>L492+L493+L497+L500+L501+L502+L503+L504+L505+L506+L507+L508+L509+L510+L511+L514+L515</f>
        <v>790091.9397293511</v>
      </c>
      <c r="M519" s="71">
        <f t="shared" si="127"/>
        <v>1120452.0833638057</v>
      </c>
      <c r="N519" s="71">
        <f>N492+N493+N497+N500+N501+N502+N503+N504+N505+N506+N507+N508+N509+N510+N511+N514+N515</f>
        <v>1296754.4304645816</v>
      </c>
      <c r="O519" s="72">
        <f>O492+O493+O497+O500+O501+O502+O503+O504+O505+O506+O507+O508+O509+O510+O511+O514+O515</f>
        <v>3266899.7632971792</v>
      </c>
      <c r="P519" s="65">
        <f t="shared" si="128"/>
        <v>4563654.19376176</v>
      </c>
      <c r="Q519" s="5"/>
      <c r="R519" s="5"/>
      <c r="S519" s="5"/>
      <c r="T519" s="5"/>
      <c r="U519" s="5"/>
      <c r="V519" s="5"/>
      <c r="W519" s="5"/>
      <c r="X519" s="5"/>
      <c r="Y519" s="5"/>
      <c r="Z519" s="5"/>
      <c r="AA519" s="5"/>
      <c r="AB519" s="5"/>
      <c r="AC519" s="5"/>
      <c r="AD519" s="5"/>
      <c r="AE519" s="5"/>
    </row>
    <row r="520" spans="1:15" ht="12">
      <c r="A520" s="50"/>
      <c r="B520" s="5"/>
      <c r="C520" s="5"/>
      <c r="D520" s="5"/>
      <c r="E520" s="5"/>
      <c r="F520" s="5"/>
      <c r="G520" s="5"/>
      <c r="O520" s="74"/>
    </row>
    <row r="521" spans="1:16" ht="57.75" customHeight="1">
      <c r="A521" s="94" t="s">
        <v>89</v>
      </c>
      <c r="B521" s="94"/>
      <c r="C521" s="94"/>
      <c r="D521" s="94"/>
      <c r="E521" s="94"/>
      <c r="F521" s="94"/>
      <c r="G521" s="94"/>
      <c r="H521" s="94"/>
      <c r="I521" s="94"/>
      <c r="J521" s="94"/>
      <c r="K521" s="94"/>
      <c r="L521" s="94"/>
      <c r="M521" s="94"/>
      <c r="N521" s="94"/>
      <c r="O521" s="94"/>
      <c r="P521" s="94"/>
    </row>
    <row r="522" spans="1:7" ht="12">
      <c r="A522" s="50"/>
      <c r="B522" s="5"/>
      <c r="C522" s="5"/>
      <c r="D522" s="5"/>
      <c r="E522" s="5"/>
      <c r="F522" s="5"/>
      <c r="G522" s="5"/>
    </row>
    <row r="523" spans="1:16" ht="36" customHeight="1" thickBot="1">
      <c r="A523" s="81" t="s">
        <v>99</v>
      </c>
      <c r="B523" s="90"/>
      <c r="C523" s="90"/>
      <c r="D523" s="90"/>
      <c r="E523" s="90"/>
      <c r="F523" s="90"/>
      <c r="G523" s="90"/>
      <c r="H523" s="90"/>
      <c r="I523" s="90"/>
      <c r="J523" s="90"/>
      <c r="K523" s="90"/>
      <c r="L523" s="90"/>
      <c r="M523" s="90"/>
      <c r="N523" s="90"/>
      <c r="O523" s="90"/>
      <c r="P523" s="90"/>
    </row>
    <row r="524" spans="1:16" ht="13.5" thickBot="1" thickTop="1">
      <c r="A524" s="82" t="s">
        <v>1</v>
      </c>
      <c r="B524" s="84" t="s">
        <v>36</v>
      </c>
      <c r="C524" s="85"/>
      <c r="D524" s="86"/>
      <c r="E524" s="84" t="s">
        <v>37</v>
      </c>
      <c r="F524" s="85"/>
      <c r="G524" s="86"/>
      <c r="H524" s="84" t="s">
        <v>38</v>
      </c>
      <c r="I524" s="85"/>
      <c r="J524" s="86"/>
      <c r="K524" s="84" t="s">
        <v>39</v>
      </c>
      <c r="L524" s="85"/>
      <c r="M524" s="86"/>
      <c r="N524" s="84" t="s">
        <v>94</v>
      </c>
      <c r="O524" s="87"/>
      <c r="P524" s="88"/>
    </row>
    <row r="525" spans="1:16" ht="12.75" thickBot="1">
      <c r="A525" s="83"/>
      <c r="B525" s="13" t="s">
        <v>6</v>
      </c>
      <c r="C525" s="14" t="s">
        <v>7</v>
      </c>
      <c r="D525" s="15" t="s">
        <v>8</v>
      </c>
      <c r="E525" s="13" t="s">
        <v>6</v>
      </c>
      <c r="F525" s="14" t="s">
        <v>7</v>
      </c>
      <c r="G525" s="15" t="s">
        <v>8</v>
      </c>
      <c r="H525" s="13" t="s">
        <v>6</v>
      </c>
      <c r="I525" s="14" t="s">
        <v>7</v>
      </c>
      <c r="J525" s="15" t="s">
        <v>8</v>
      </c>
      <c r="K525" s="13" t="s">
        <v>6</v>
      </c>
      <c r="L525" s="14" t="s">
        <v>7</v>
      </c>
      <c r="M525" s="15" t="s">
        <v>8</v>
      </c>
      <c r="N525" s="36" t="s">
        <v>6</v>
      </c>
      <c r="O525" s="38" t="s">
        <v>7</v>
      </c>
      <c r="P525" s="49" t="s">
        <v>8</v>
      </c>
    </row>
    <row r="526" spans="1:31" ht="13.5" thickBot="1" thickTop="1">
      <c r="A526" s="6" t="s">
        <v>9</v>
      </c>
      <c r="B526" s="51">
        <v>398.7322967197967</v>
      </c>
      <c r="C526" s="52">
        <v>188459.87090887764</v>
      </c>
      <c r="D526" s="53">
        <f>B526+C526</f>
        <v>188858.60320559744</v>
      </c>
      <c r="E526" s="51">
        <v>274.9225395010395</v>
      </c>
      <c r="F526" s="52">
        <v>138702.27308977846</v>
      </c>
      <c r="G526" s="53">
        <f>E526+F526</f>
        <v>138977.1956292795</v>
      </c>
      <c r="H526" s="51">
        <v>248.70082236082237</v>
      </c>
      <c r="I526" s="52">
        <v>135716.75188855914</v>
      </c>
      <c r="J526" s="53">
        <f aca="true" t="shared" si="135" ref="J526:J553">H526+I526</f>
        <v>135965.45271091996</v>
      </c>
      <c r="K526" s="51">
        <v>247.88984141834143</v>
      </c>
      <c r="L526" s="52">
        <v>134562.55761278502</v>
      </c>
      <c r="M526" s="53">
        <f aca="true" t="shared" si="136" ref="M526:M553">K526+L526</f>
        <v>134810.44745420336</v>
      </c>
      <c r="N526" s="51">
        <f>B526+E526+H526+K526</f>
        <v>1170.2455</v>
      </c>
      <c r="O526" s="52">
        <f>C526+F526+I526+L526</f>
        <v>597441.4535000003</v>
      </c>
      <c r="P526" s="53">
        <f aca="true" t="shared" si="137" ref="P526:P553">N526+O526</f>
        <v>598611.6990000003</v>
      </c>
      <c r="Q526" s="5"/>
      <c r="R526" s="5"/>
      <c r="S526" s="5"/>
      <c r="T526" s="5"/>
      <c r="U526" s="5"/>
      <c r="V526" s="5"/>
      <c r="W526" s="5"/>
      <c r="X526" s="5"/>
      <c r="Y526" s="5"/>
      <c r="Z526" s="5"/>
      <c r="AA526" s="5"/>
      <c r="AB526" s="5"/>
      <c r="AC526" s="5"/>
      <c r="AD526" s="5"/>
      <c r="AE526" s="5"/>
    </row>
    <row r="527" spans="1:31" ht="12.75" thickBot="1">
      <c r="A527" s="31" t="s">
        <v>10</v>
      </c>
      <c r="B527" s="54">
        <f>B528+B529+B530</f>
        <v>124796.46411339237</v>
      </c>
      <c r="C527" s="55">
        <f>C528+C529+C530</f>
        <v>36338.46190430236</v>
      </c>
      <c r="D527" s="56">
        <f>B527+C527</f>
        <v>161134.92601769473</v>
      </c>
      <c r="E527" s="55">
        <f>E528+E529+E530</f>
        <v>119532.0162238</v>
      </c>
      <c r="F527" s="55">
        <f>F528+F529+F530</f>
        <v>37621.00834292455</v>
      </c>
      <c r="G527" s="56">
        <f>E527+F527</f>
        <v>157153.02456672455</v>
      </c>
      <c r="H527" s="55">
        <f>H528+H529+H530</f>
        <v>120969.29999999999</v>
      </c>
      <c r="I527" s="55">
        <f>I528+I529+I530</f>
        <v>38418.01049096513</v>
      </c>
      <c r="J527" s="56">
        <f t="shared" si="135"/>
        <v>159387.31049096512</v>
      </c>
      <c r="K527" s="55">
        <f>K528+K529+K530</f>
        <v>104768.9</v>
      </c>
      <c r="L527" s="55">
        <f>L528+L529+L530</f>
        <v>36007.70776132806</v>
      </c>
      <c r="M527" s="56">
        <f t="shared" si="136"/>
        <v>140776.60776132805</v>
      </c>
      <c r="N527" s="57">
        <f>N528+N529+N530</f>
        <v>470066.6803371924</v>
      </c>
      <c r="O527" s="58">
        <f>O528+O529+O530</f>
        <v>148385.1884995201</v>
      </c>
      <c r="P527" s="59">
        <f t="shared" si="137"/>
        <v>618451.8688367124</v>
      </c>
      <c r="Q527" s="5"/>
      <c r="R527" s="5"/>
      <c r="S527" s="5"/>
      <c r="T527" s="5"/>
      <c r="U527" s="5"/>
      <c r="V527" s="5"/>
      <c r="W527" s="5"/>
      <c r="X527" s="5"/>
      <c r="Y527" s="5"/>
      <c r="Z527" s="5"/>
      <c r="AA527" s="5"/>
      <c r="AB527" s="5"/>
      <c r="AC527" s="5"/>
      <c r="AD527" s="5"/>
      <c r="AE527" s="5"/>
    </row>
    <row r="528" spans="1:31" ht="12">
      <c r="A528" s="7" t="s">
        <v>73</v>
      </c>
      <c r="B528" s="60">
        <v>59017.366741829326</v>
      </c>
      <c r="C528" s="61">
        <v>9045.3</v>
      </c>
      <c r="D528" s="62">
        <f aca="true" t="shared" si="138" ref="D528:D553">B528+C528</f>
        <v>68062.66674182932</v>
      </c>
      <c r="E528" s="60">
        <v>49364.8</v>
      </c>
      <c r="F528" s="61">
        <v>7697.5</v>
      </c>
      <c r="G528" s="62">
        <f aca="true" t="shared" si="139" ref="G528:G553">E528+F528</f>
        <v>57062.3</v>
      </c>
      <c r="H528" s="60">
        <v>47518.2</v>
      </c>
      <c r="I528" s="61">
        <v>8532.6</v>
      </c>
      <c r="J528" s="62">
        <f t="shared" si="135"/>
        <v>56050.799999999996</v>
      </c>
      <c r="K528" s="60">
        <v>53278.4</v>
      </c>
      <c r="L528" s="61">
        <v>8376.1</v>
      </c>
      <c r="M528" s="62">
        <f t="shared" si="136"/>
        <v>61654.5</v>
      </c>
      <c r="N528" s="60">
        <f aca="true" t="shared" si="140" ref="N528:O530">B528+E528+H528+K528</f>
        <v>209178.7667418293</v>
      </c>
      <c r="O528" s="61">
        <f t="shared" si="140"/>
        <v>33651.5</v>
      </c>
      <c r="P528" s="62">
        <f t="shared" si="137"/>
        <v>242830.2667418293</v>
      </c>
      <c r="Q528" s="5"/>
      <c r="R528" s="5"/>
      <c r="S528" s="5"/>
      <c r="T528" s="5"/>
      <c r="U528" s="5"/>
      <c r="V528" s="5"/>
      <c r="W528" s="5"/>
      <c r="X528" s="5"/>
      <c r="Y528" s="5"/>
      <c r="Z528" s="5"/>
      <c r="AA528" s="5"/>
      <c r="AB528" s="5"/>
      <c r="AC528" s="5"/>
      <c r="AD528" s="5"/>
      <c r="AE528" s="5"/>
    </row>
    <row r="529" spans="1:31" ht="12">
      <c r="A529" s="7" t="s">
        <v>40</v>
      </c>
      <c r="B529" s="60">
        <v>64973.197371563045</v>
      </c>
      <c r="C529" s="61">
        <v>11334.699999999999</v>
      </c>
      <c r="D529" s="62">
        <f t="shared" si="138"/>
        <v>76307.89737156304</v>
      </c>
      <c r="E529" s="60">
        <v>69309</v>
      </c>
      <c r="F529" s="61">
        <v>11836.6</v>
      </c>
      <c r="G529" s="62">
        <f t="shared" si="139"/>
        <v>81145.6</v>
      </c>
      <c r="H529" s="60">
        <v>72640.2</v>
      </c>
      <c r="I529" s="61">
        <v>12855.3</v>
      </c>
      <c r="J529" s="62">
        <f t="shared" si="135"/>
        <v>85495.5</v>
      </c>
      <c r="K529" s="60">
        <v>50629.5</v>
      </c>
      <c r="L529" s="61">
        <v>9440.6</v>
      </c>
      <c r="M529" s="62">
        <f t="shared" si="136"/>
        <v>60070.1</v>
      </c>
      <c r="N529" s="60">
        <f t="shared" si="140"/>
        <v>257551.89737156307</v>
      </c>
      <c r="O529" s="61">
        <f t="shared" si="140"/>
        <v>45467.2</v>
      </c>
      <c r="P529" s="62">
        <f t="shared" si="137"/>
        <v>303019.0973715631</v>
      </c>
      <c r="Q529" s="5"/>
      <c r="R529" s="5"/>
      <c r="S529" s="5"/>
      <c r="T529" s="5"/>
      <c r="U529" s="5"/>
      <c r="V529" s="5"/>
      <c r="W529" s="5"/>
      <c r="X529" s="5"/>
      <c r="Y529" s="5"/>
      <c r="Z529" s="5"/>
      <c r="AA529" s="5"/>
      <c r="AB529" s="5"/>
      <c r="AC529" s="5"/>
      <c r="AD529" s="5"/>
      <c r="AE529" s="5"/>
    </row>
    <row r="530" spans="1:31" ht="12.75" thickBot="1">
      <c r="A530" s="7" t="s">
        <v>13</v>
      </c>
      <c r="B530" s="60">
        <v>805.8999999999999</v>
      </c>
      <c r="C530" s="61">
        <v>15958.461904302361</v>
      </c>
      <c r="D530" s="62">
        <f t="shared" si="138"/>
        <v>16764.36190430236</v>
      </c>
      <c r="E530" s="60">
        <v>858.2162237999997</v>
      </c>
      <c r="F530" s="61">
        <v>18086.90834292455</v>
      </c>
      <c r="G530" s="62">
        <f t="shared" si="139"/>
        <v>18945.12456672455</v>
      </c>
      <c r="H530" s="60">
        <v>810.8999999999999</v>
      </c>
      <c r="I530" s="61">
        <v>17030.11049096513</v>
      </c>
      <c r="J530" s="62">
        <f t="shared" si="135"/>
        <v>17841.01049096513</v>
      </c>
      <c r="K530" s="60">
        <v>860.9999999999999</v>
      </c>
      <c r="L530" s="61">
        <v>18191.007761328063</v>
      </c>
      <c r="M530" s="62">
        <f t="shared" si="136"/>
        <v>19052.007761328063</v>
      </c>
      <c r="N530" s="60">
        <f t="shared" si="140"/>
        <v>3336.0162237999994</v>
      </c>
      <c r="O530" s="61">
        <f t="shared" si="140"/>
        <v>69266.4884995201</v>
      </c>
      <c r="P530" s="62">
        <f t="shared" si="137"/>
        <v>72602.5047233201</v>
      </c>
      <c r="Q530" s="5"/>
      <c r="R530" s="5"/>
      <c r="S530" s="5"/>
      <c r="T530" s="5"/>
      <c r="U530" s="5"/>
      <c r="V530" s="5"/>
      <c r="W530" s="5"/>
      <c r="X530" s="5"/>
      <c r="Y530" s="5"/>
      <c r="Z530" s="5"/>
      <c r="AA530" s="5"/>
      <c r="AB530" s="5"/>
      <c r="AC530" s="5"/>
      <c r="AD530" s="5"/>
      <c r="AE530" s="5"/>
    </row>
    <row r="531" spans="1:31" ht="12.75" thickBot="1">
      <c r="A531" s="31" t="s">
        <v>14</v>
      </c>
      <c r="B531" s="54">
        <f>B532+B533</f>
        <v>50734.81996328599</v>
      </c>
      <c r="C531" s="55">
        <f>C532+C533</f>
        <v>177991.64262678026</v>
      </c>
      <c r="D531" s="56">
        <f t="shared" si="138"/>
        <v>228726.46259006625</v>
      </c>
      <c r="E531" s="55">
        <f>E532+E533</f>
        <v>73600.18252550287</v>
      </c>
      <c r="F531" s="55">
        <f>F532+F533</f>
        <v>177305.50435929326</v>
      </c>
      <c r="G531" s="56">
        <f t="shared" si="139"/>
        <v>250905.68688479613</v>
      </c>
      <c r="H531" s="55">
        <f>H532+H533</f>
        <v>53684.20327748953</v>
      </c>
      <c r="I531" s="55">
        <f>I532+I533</f>
        <v>168720.47424169298</v>
      </c>
      <c r="J531" s="56">
        <f t="shared" si="135"/>
        <v>222404.6775191825</v>
      </c>
      <c r="K531" s="55">
        <f>K532+K533</f>
        <v>49765.556452482706</v>
      </c>
      <c r="L531" s="55">
        <f>L532+L533</f>
        <v>142902.8281534725</v>
      </c>
      <c r="M531" s="56">
        <f t="shared" si="136"/>
        <v>192668.38460595522</v>
      </c>
      <c r="N531" s="57">
        <f>N532+N533</f>
        <v>227784.76221876108</v>
      </c>
      <c r="O531" s="58">
        <f>O532+O533</f>
        <v>666920.449381239</v>
      </c>
      <c r="P531" s="59">
        <f t="shared" si="137"/>
        <v>894705.2116</v>
      </c>
      <c r="Q531" s="5"/>
      <c r="R531" s="5"/>
      <c r="S531" s="5"/>
      <c r="T531" s="5"/>
      <c r="U531" s="5"/>
      <c r="V531" s="5"/>
      <c r="W531" s="5"/>
      <c r="X531" s="5"/>
      <c r="Y531" s="5"/>
      <c r="Z531" s="5"/>
      <c r="AA531" s="5"/>
      <c r="AB531" s="5"/>
      <c r="AC531" s="5"/>
      <c r="AD531" s="5"/>
      <c r="AE531" s="5"/>
    </row>
    <row r="532" spans="1:31" ht="12">
      <c r="A532" s="7" t="s">
        <v>15</v>
      </c>
      <c r="B532" s="60">
        <v>29390.89692576767</v>
      </c>
      <c r="C532" s="61">
        <v>2543.7299471039387</v>
      </c>
      <c r="D532" s="62">
        <f t="shared" si="138"/>
        <v>31934.62687287161</v>
      </c>
      <c r="E532" s="60">
        <v>53008.47124850897</v>
      </c>
      <c r="F532" s="61">
        <v>5793.2911862175015</v>
      </c>
      <c r="G532" s="62">
        <f t="shared" si="139"/>
        <v>58801.76243472647</v>
      </c>
      <c r="H532" s="60">
        <v>35326.83299484455</v>
      </c>
      <c r="I532" s="61">
        <v>3874.4141949900427</v>
      </c>
      <c r="J532" s="62">
        <f t="shared" si="135"/>
        <v>39201.2471898346</v>
      </c>
      <c r="K532" s="60">
        <v>33110.638355078794</v>
      </c>
      <c r="L532" s="61">
        <v>3783.879747488516</v>
      </c>
      <c r="M532" s="62">
        <f t="shared" si="136"/>
        <v>36894.51810256731</v>
      </c>
      <c r="N532" s="60">
        <f aca="true" t="shared" si="141" ref="N532:N544">B532+E532+H532+K532</f>
        <v>150836.83952419998</v>
      </c>
      <c r="O532" s="61">
        <f aca="true" t="shared" si="142" ref="O532:O544">C532+F532+I532+L532</f>
        <v>15995.315075799997</v>
      </c>
      <c r="P532" s="62">
        <f t="shared" si="137"/>
        <v>166832.15459999998</v>
      </c>
      <c r="Q532" s="5"/>
      <c r="R532" s="5"/>
      <c r="S532" s="5"/>
      <c r="T532" s="5"/>
      <c r="U532" s="5"/>
      <c r="V532" s="5"/>
      <c r="W532" s="5"/>
      <c r="X532" s="5"/>
      <c r="Y532" s="5"/>
      <c r="Z532" s="5"/>
      <c r="AA532" s="5"/>
      <c r="AB532" s="5"/>
      <c r="AC532" s="5"/>
      <c r="AD532" s="5"/>
      <c r="AE532" s="5"/>
    </row>
    <row r="533" spans="1:31" ht="12">
      <c r="A533" s="7" t="s">
        <v>16</v>
      </c>
      <c r="B533" s="60">
        <v>21343.923037518318</v>
      </c>
      <c r="C533" s="61">
        <v>175447.91267967632</v>
      </c>
      <c r="D533" s="62">
        <f t="shared" si="138"/>
        <v>196791.83571719463</v>
      </c>
      <c r="E533" s="60">
        <v>20591.711276993898</v>
      </c>
      <c r="F533" s="61">
        <v>171512.21317307575</v>
      </c>
      <c r="G533" s="62">
        <f t="shared" si="139"/>
        <v>192103.92445006967</v>
      </c>
      <c r="H533" s="60">
        <v>18357.370282644973</v>
      </c>
      <c r="I533" s="61">
        <v>164846.06004670294</v>
      </c>
      <c r="J533" s="62">
        <f t="shared" si="135"/>
        <v>183203.4303293479</v>
      </c>
      <c r="K533" s="60">
        <v>16654.918097403908</v>
      </c>
      <c r="L533" s="61">
        <v>139118.948405984</v>
      </c>
      <c r="M533" s="62">
        <f t="shared" si="136"/>
        <v>155773.86650338792</v>
      </c>
      <c r="N533" s="60">
        <f t="shared" si="141"/>
        <v>76947.9226945611</v>
      </c>
      <c r="O533" s="61">
        <f t="shared" si="142"/>
        <v>650925.134305439</v>
      </c>
      <c r="P533" s="62">
        <f t="shared" si="137"/>
        <v>727873.057</v>
      </c>
      <c r="Q533" s="5"/>
      <c r="R533" s="5"/>
      <c r="S533" s="5"/>
      <c r="T533" s="5"/>
      <c r="U533" s="5"/>
      <c r="V533" s="5"/>
      <c r="W533" s="5"/>
      <c r="X533" s="5"/>
      <c r="Y533" s="5"/>
      <c r="Z533" s="5"/>
      <c r="AA533" s="5"/>
      <c r="AB533" s="5"/>
      <c r="AC533" s="5"/>
      <c r="AD533" s="5"/>
      <c r="AE533" s="5"/>
    </row>
    <row r="534" spans="1:31" ht="12">
      <c r="A534" s="7" t="s">
        <v>17</v>
      </c>
      <c r="B534" s="60">
        <v>19119.430571934045</v>
      </c>
      <c r="C534" s="61">
        <v>7667.991170332945</v>
      </c>
      <c r="D534" s="62">
        <f t="shared" si="138"/>
        <v>26787.42174226699</v>
      </c>
      <c r="E534" s="60">
        <v>16826.80044803427</v>
      </c>
      <c r="F534" s="61">
        <v>6782.335707155953</v>
      </c>
      <c r="G534" s="62">
        <f t="shared" si="139"/>
        <v>23609.136155190223</v>
      </c>
      <c r="H534" s="60">
        <v>18897.948314592093</v>
      </c>
      <c r="I534" s="61">
        <v>8206.393003701312</v>
      </c>
      <c r="J534" s="62">
        <f t="shared" si="135"/>
        <v>27104.341318293405</v>
      </c>
      <c r="K534" s="60">
        <v>18062.542888939613</v>
      </c>
      <c r="L534" s="61">
        <v>7478.9571188097925</v>
      </c>
      <c r="M534" s="62">
        <f t="shared" si="136"/>
        <v>25541.500007749404</v>
      </c>
      <c r="N534" s="60">
        <f t="shared" si="141"/>
        <v>72906.72222350002</v>
      </c>
      <c r="O534" s="61">
        <f t="shared" si="142"/>
        <v>30135.677000000003</v>
      </c>
      <c r="P534" s="62">
        <f t="shared" si="137"/>
        <v>103042.39922350002</v>
      </c>
      <c r="Q534" s="5"/>
      <c r="R534" s="5"/>
      <c r="S534" s="5"/>
      <c r="T534" s="5"/>
      <c r="U534" s="5"/>
      <c r="V534" s="5"/>
      <c r="W534" s="5"/>
      <c r="X534" s="5"/>
      <c r="Y534" s="5"/>
      <c r="Z534" s="5"/>
      <c r="AA534" s="5"/>
      <c r="AB534" s="5"/>
      <c r="AC534" s="5"/>
      <c r="AD534" s="5"/>
      <c r="AE534" s="5"/>
    </row>
    <row r="535" spans="1:31" ht="12">
      <c r="A535" s="7" t="s">
        <v>74</v>
      </c>
      <c r="B535" s="60">
        <v>3794.901556183507</v>
      </c>
      <c r="C535" s="61">
        <v>3804.8174626453397</v>
      </c>
      <c r="D535" s="62">
        <f t="shared" si="138"/>
        <v>7599.719018828847</v>
      </c>
      <c r="E535" s="60">
        <v>4085.149922192895</v>
      </c>
      <c r="F535" s="63">
        <v>4259.637918970448</v>
      </c>
      <c r="G535" s="62">
        <f t="shared" si="139"/>
        <v>8344.787841163343</v>
      </c>
      <c r="H535" s="60">
        <v>3408.3804322652554</v>
      </c>
      <c r="I535" s="63">
        <v>3588.803795280373</v>
      </c>
      <c r="J535" s="62">
        <f t="shared" si="135"/>
        <v>6997.184227545628</v>
      </c>
      <c r="K535" s="60">
        <v>3598.6234121773305</v>
      </c>
      <c r="L535" s="63">
        <v>3718.5612167627114</v>
      </c>
      <c r="M535" s="62">
        <f t="shared" si="136"/>
        <v>7317.184628940042</v>
      </c>
      <c r="N535" s="60">
        <f t="shared" si="141"/>
        <v>14887.055322818987</v>
      </c>
      <c r="O535" s="61">
        <f t="shared" si="142"/>
        <v>15371.820393658872</v>
      </c>
      <c r="P535" s="62">
        <f t="shared" si="137"/>
        <v>30258.875716477858</v>
      </c>
      <c r="Q535" s="5"/>
      <c r="R535" s="5"/>
      <c r="S535" s="5"/>
      <c r="T535" s="5"/>
      <c r="U535" s="5"/>
      <c r="V535" s="5"/>
      <c r="W535" s="5"/>
      <c r="X535" s="5"/>
      <c r="Y535" s="5"/>
      <c r="Z535" s="5"/>
      <c r="AA535" s="5"/>
      <c r="AB535" s="5"/>
      <c r="AC535" s="5"/>
      <c r="AD535" s="5"/>
      <c r="AE535" s="5"/>
    </row>
    <row r="536" spans="1:31" ht="12">
      <c r="A536" s="7" t="s">
        <v>19</v>
      </c>
      <c r="B536" s="60">
        <v>6170.896370299784</v>
      </c>
      <c r="C536" s="61">
        <v>67278.20108023382</v>
      </c>
      <c r="D536" s="62">
        <f t="shared" si="138"/>
        <v>73449.0974505336</v>
      </c>
      <c r="E536" s="60">
        <v>8071.157890840555</v>
      </c>
      <c r="F536" s="63">
        <v>87473.21569880281</v>
      </c>
      <c r="G536" s="62">
        <f t="shared" si="139"/>
        <v>95544.37358964336</v>
      </c>
      <c r="H536" s="60">
        <v>6771.018745446387</v>
      </c>
      <c r="I536" s="63">
        <v>81184.0894563553</v>
      </c>
      <c r="J536" s="62">
        <f t="shared" si="135"/>
        <v>87955.10820180169</v>
      </c>
      <c r="K536" s="60">
        <v>8737.28621119326</v>
      </c>
      <c r="L536" s="63">
        <v>92646.52757986181</v>
      </c>
      <c r="M536" s="62">
        <f t="shared" si="136"/>
        <v>101383.81379105507</v>
      </c>
      <c r="N536" s="60">
        <f t="shared" si="141"/>
        <v>29750.359217779987</v>
      </c>
      <c r="O536" s="61">
        <f t="shared" si="142"/>
        <v>328582.03381525376</v>
      </c>
      <c r="P536" s="62">
        <f t="shared" si="137"/>
        <v>358332.39303303376</v>
      </c>
      <c r="Q536" s="5"/>
      <c r="R536" s="5"/>
      <c r="S536" s="5"/>
      <c r="T536" s="5"/>
      <c r="U536" s="5"/>
      <c r="V536" s="5"/>
      <c r="W536" s="5"/>
      <c r="X536" s="5"/>
      <c r="Y536" s="5"/>
      <c r="Z536" s="5"/>
      <c r="AA536" s="5"/>
      <c r="AB536" s="5"/>
      <c r="AC536" s="5"/>
      <c r="AD536" s="5"/>
      <c r="AE536" s="5"/>
    </row>
    <row r="537" spans="1:31" ht="12">
      <c r="A537" s="7" t="s">
        <v>20</v>
      </c>
      <c r="B537" s="60">
        <v>11410.749700505308</v>
      </c>
      <c r="C537" s="61">
        <v>56539.35619077118</v>
      </c>
      <c r="D537" s="62">
        <f t="shared" si="138"/>
        <v>67950.10589127649</v>
      </c>
      <c r="E537" s="60">
        <v>9799.292675309705</v>
      </c>
      <c r="F537" s="61">
        <v>52935.46235017001</v>
      </c>
      <c r="G537" s="62">
        <f t="shared" si="139"/>
        <v>62734.75502547972</v>
      </c>
      <c r="H537" s="60">
        <v>8827.813294686153</v>
      </c>
      <c r="I537" s="61">
        <v>47138.6657080032</v>
      </c>
      <c r="J537" s="62">
        <f t="shared" si="135"/>
        <v>55966.47900268935</v>
      </c>
      <c r="K537" s="60">
        <v>11305.45248449883</v>
      </c>
      <c r="L537" s="61">
        <v>58702.20617019687</v>
      </c>
      <c r="M537" s="62">
        <f t="shared" si="136"/>
        <v>70007.6586546957</v>
      </c>
      <c r="N537" s="60">
        <f t="shared" si="141"/>
        <v>41343.30815499999</v>
      </c>
      <c r="O537" s="61">
        <f t="shared" si="142"/>
        <v>215315.69041914126</v>
      </c>
      <c r="P537" s="62">
        <f t="shared" si="137"/>
        <v>256658.99857414124</v>
      </c>
      <c r="Q537" s="5"/>
      <c r="R537" s="5"/>
      <c r="S537" s="5"/>
      <c r="T537" s="5"/>
      <c r="U537" s="5"/>
      <c r="V537" s="5"/>
      <c r="W537" s="5"/>
      <c r="X537" s="5"/>
      <c r="Y537" s="5"/>
      <c r="Z537" s="5"/>
      <c r="AA537" s="5"/>
      <c r="AB537" s="5"/>
      <c r="AC537" s="5"/>
      <c r="AD537" s="5"/>
      <c r="AE537" s="5"/>
    </row>
    <row r="538" spans="1:31" ht="12">
      <c r="A538" s="7" t="s">
        <v>21</v>
      </c>
      <c r="B538" s="60">
        <v>5091.904047436744</v>
      </c>
      <c r="C538" s="61">
        <v>20434.40306798137</v>
      </c>
      <c r="D538" s="62">
        <f t="shared" si="138"/>
        <v>25526.307115418113</v>
      </c>
      <c r="E538" s="60">
        <v>5495.430019151986</v>
      </c>
      <c r="F538" s="61">
        <v>21553.40765582367</v>
      </c>
      <c r="G538" s="62">
        <f t="shared" si="139"/>
        <v>27048.837674975657</v>
      </c>
      <c r="H538" s="60">
        <v>5323.688084802672</v>
      </c>
      <c r="I538" s="61">
        <v>20921.201673991858</v>
      </c>
      <c r="J538" s="62">
        <f t="shared" si="135"/>
        <v>26244.889758794532</v>
      </c>
      <c r="K538" s="60">
        <v>5165.7728316085995</v>
      </c>
      <c r="L538" s="61">
        <v>20455.792619203083</v>
      </c>
      <c r="M538" s="62">
        <f t="shared" si="136"/>
        <v>25621.565450811682</v>
      </c>
      <c r="N538" s="60">
        <f t="shared" si="141"/>
        <v>21076.794983</v>
      </c>
      <c r="O538" s="61">
        <f t="shared" si="142"/>
        <v>83364.80501699999</v>
      </c>
      <c r="P538" s="62">
        <f t="shared" si="137"/>
        <v>104441.59999999999</v>
      </c>
      <c r="Q538" s="5"/>
      <c r="R538" s="5"/>
      <c r="S538" s="5"/>
      <c r="T538" s="5"/>
      <c r="U538" s="5"/>
      <c r="V538" s="5"/>
      <c r="W538" s="5"/>
      <c r="X538" s="5"/>
      <c r="Y538" s="5"/>
      <c r="Z538" s="5"/>
      <c r="AA538" s="5"/>
      <c r="AB538" s="5"/>
      <c r="AC538" s="5"/>
      <c r="AD538" s="5"/>
      <c r="AE538" s="5"/>
    </row>
    <row r="539" spans="1:31" ht="12">
      <c r="A539" s="7" t="s">
        <v>58</v>
      </c>
      <c r="B539" s="60">
        <v>258.5575312501521</v>
      </c>
      <c r="C539" s="61">
        <v>6383.214108734373</v>
      </c>
      <c r="D539" s="62">
        <f t="shared" si="138"/>
        <v>6641.771639984526</v>
      </c>
      <c r="E539" s="60">
        <v>224.46148759995845</v>
      </c>
      <c r="F539" s="61">
        <v>5346.218814276477</v>
      </c>
      <c r="G539" s="62">
        <f t="shared" si="139"/>
        <v>5570.680301876436</v>
      </c>
      <c r="H539" s="60">
        <v>208.2958279717664</v>
      </c>
      <c r="I539" s="61">
        <v>5541.557290890303</v>
      </c>
      <c r="J539" s="62">
        <f t="shared" si="135"/>
        <v>5749.85311886207</v>
      </c>
      <c r="K539" s="60">
        <v>244.33315317812293</v>
      </c>
      <c r="L539" s="61">
        <v>5530.361786098848</v>
      </c>
      <c r="M539" s="62">
        <f t="shared" si="136"/>
        <v>5774.694939276971</v>
      </c>
      <c r="N539" s="60">
        <f t="shared" si="141"/>
        <v>935.6479999999999</v>
      </c>
      <c r="O539" s="61">
        <f t="shared" si="142"/>
        <v>22801.352000000003</v>
      </c>
      <c r="P539" s="62">
        <f t="shared" si="137"/>
        <v>23737.000000000004</v>
      </c>
      <c r="Q539" s="5"/>
      <c r="R539" s="5"/>
      <c r="S539" s="5"/>
      <c r="T539" s="5"/>
      <c r="U539" s="5"/>
      <c r="V539" s="5"/>
      <c r="W539" s="5"/>
      <c r="X539" s="5"/>
      <c r="Y539" s="5"/>
      <c r="Z539" s="5"/>
      <c r="AA539" s="5"/>
      <c r="AB539" s="5"/>
      <c r="AC539" s="5"/>
      <c r="AD539" s="5"/>
      <c r="AE539" s="5"/>
    </row>
    <row r="540" spans="1:31" ht="12">
      <c r="A540" s="7" t="s">
        <v>22</v>
      </c>
      <c r="B540" s="60">
        <v>25356.2</v>
      </c>
      <c r="C540" s="61"/>
      <c r="D540" s="62">
        <f t="shared" si="138"/>
        <v>25356.2</v>
      </c>
      <c r="E540" s="60">
        <v>26475.4</v>
      </c>
      <c r="F540" s="61"/>
      <c r="G540" s="62">
        <f t="shared" si="139"/>
        <v>26475.4</v>
      </c>
      <c r="H540" s="60">
        <v>24220.5</v>
      </c>
      <c r="I540" s="61"/>
      <c r="J540" s="62">
        <f t="shared" si="135"/>
        <v>24220.5</v>
      </c>
      <c r="K540" s="60">
        <v>24884.7</v>
      </c>
      <c r="L540" s="61"/>
      <c r="M540" s="62">
        <f t="shared" si="136"/>
        <v>24884.7</v>
      </c>
      <c r="N540" s="60">
        <f t="shared" si="141"/>
        <v>100936.8</v>
      </c>
      <c r="O540" s="61">
        <f t="shared" si="142"/>
        <v>0</v>
      </c>
      <c r="P540" s="62">
        <f t="shared" si="137"/>
        <v>100936.8</v>
      </c>
      <c r="Q540" s="5"/>
      <c r="R540" s="5"/>
      <c r="S540" s="5"/>
      <c r="T540" s="5"/>
      <c r="U540" s="5"/>
      <c r="V540" s="5"/>
      <c r="W540" s="5"/>
      <c r="X540" s="5"/>
      <c r="Y540" s="5"/>
      <c r="Z540" s="5"/>
      <c r="AA540" s="5"/>
      <c r="AB540" s="5"/>
      <c r="AC540" s="5"/>
      <c r="AD540" s="5"/>
      <c r="AE540" s="5"/>
    </row>
    <row r="541" spans="1:31" ht="12">
      <c r="A541" s="7" t="s">
        <v>23</v>
      </c>
      <c r="B541" s="60">
        <v>10425.004264010433</v>
      </c>
      <c r="C541" s="61">
        <v>173955.15209039563</v>
      </c>
      <c r="D541" s="62">
        <f t="shared" si="138"/>
        <v>184380.15635440606</v>
      </c>
      <c r="E541" s="60">
        <v>11732.619434726124</v>
      </c>
      <c r="F541" s="63">
        <v>203615.87979259403</v>
      </c>
      <c r="G541" s="62">
        <f t="shared" si="139"/>
        <v>215348.49922732016</v>
      </c>
      <c r="H541" s="60">
        <v>7722.765695327832</v>
      </c>
      <c r="I541" s="63">
        <v>143495.39096737336</v>
      </c>
      <c r="J541" s="62">
        <f t="shared" si="135"/>
        <v>151218.1566627012</v>
      </c>
      <c r="K541" s="60">
        <v>9540.518611379797</v>
      </c>
      <c r="L541" s="61">
        <v>155851.68286831884</v>
      </c>
      <c r="M541" s="62">
        <f t="shared" si="136"/>
        <v>165392.20147969865</v>
      </c>
      <c r="N541" s="60">
        <f t="shared" si="141"/>
        <v>39420.90800544419</v>
      </c>
      <c r="O541" s="61">
        <f t="shared" si="142"/>
        <v>676918.1057186819</v>
      </c>
      <c r="P541" s="62">
        <f t="shared" si="137"/>
        <v>716339.0137241262</v>
      </c>
      <c r="Q541" s="5"/>
      <c r="R541" s="5"/>
      <c r="S541" s="5"/>
      <c r="T541" s="5"/>
      <c r="U541" s="5"/>
      <c r="V541" s="5"/>
      <c r="W541" s="5"/>
      <c r="X541" s="5"/>
      <c r="Y541" s="5"/>
      <c r="Z541" s="5"/>
      <c r="AA541" s="5"/>
      <c r="AB541" s="5"/>
      <c r="AC541" s="5"/>
      <c r="AD541" s="5"/>
      <c r="AE541" s="5"/>
    </row>
    <row r="542" spans="1:31" ht="12">
      <c r="A542" s="7" t="s">
        <v>24</v>
      </c>
      <c r="B542" s="60">
        <v>26292.09004634161</v>
      </c>
      <c r="C542" s="61">
        <v>26861.56739900357</v>
      </c>
      <c r="D542" s="62">
        <f t="shared" si="138"/>
        <v>53153.657445345176</v>
      </c>
      <c r="E542" s="60">
        <v>24241.82821124269</v>
      </c>
      <c r="F542" s="61">
        <v>27111.29681372285</v>
      </c>
      <c r="G542" s="62">
        <f t="shared" si="139"/>
        <v>51353.12502496554</v>
      </c>
      <c r="H542" s="60">
        <v>24233.83824216996</v>
      </c>
      <c r="I542" s="61">
        <v>25164.903977479244</v>
      </c>
      <c r="J542" s="62">
        <f t="shared" si="135"/>
        <v>49398.742219649204</v>
      </c>
      <c r="K542" s="60">
        <v>19735.343500245755</v>
      </c>
      <c r="L542" s="61">
        <v>20939.61280979433</v>
      </c>
      <c r="M542" s="62">
        <f t="shared" si="136"/>
        <v>40674.956310040085</v>
      </c>
      <c r="N542" s="60">
        <f t="shared" si="141"/>
        <v>94503.10000000002</v>
      </c>
      <c r="O542" s="61">
        <f t="shared" si="142"/>
        <v>100077.381</v>
      </c>
      <c r="P542" s="62">
        <f t="shared" si="137"/>
        <v>194580.48100000003</v>
      </c>
      <c r="Q542" s="5"/>
      <c r="R542" s="5"/>
      <c r="S542" s="5"/>
      <c r="T542" s="5"/>
      <c r="U542" s="5"/>
      <c r="V542" s="5"/>
      <c r="W542" s="5"/>
      <c r="X542" s="5"/>
      <c r="Y542" s="5"/>
      <c r="Z542" s="5"/>
      <c r="AA542" s="5"/>
      <c r="AB542" s="5"/>
      <c r="AC542" s="5"/>
      <c r="AD542" s="5"/>
      <c r="AE542" s="5"/>
    </row>
    <row r="543" spans="1:31" ht="12">
      <c r="A543" s="7" t="s">
        <v>75</v>
      </c>
      <c r="B543" s="60">
        <v>7376.5</v>
      </c>
      <c r="C543" s="61">
        <v>2273.9</v>
      </c>
      <c r="D543" s="62">
        <f t="shared" si="138"/>
        <v>9650.4</v>
      </c>
      <c r="E543" s="60">
        <v>6612.5</v>
      </c>
      <c r="F543" s="61">
        <v>2071.5</v>
      </c>
      <c r="G543" s="62">
        <f t="shared" si="139"/>
        <v>8684</v>
      </c>
      <c r="H543" s="60">
        <v>7259.5</v>
      </c>
      <c r="I543" s="61">
        <v>2247.4</v>
      </c>
      <c r="J543" s="62">
        <f t="shared" si="135"/>
        <v>9506.9</v>
      </c>
      <c r="K543" s="60">
        <v>8103</v>
      </c>
      <c r="L543" s="61">
        <v>2520.9</v>
      </c>
      <c r="M543" s="62">
        <f t="shared" si="136"/>
        <v>10623.9</v>
      </c>
      <c r="N543" s="60">
        <f t="shared" si="141"/>
        <v>29351.5</v>
      </c>
      <c r="O543" s="61">
        <f t="shared" si="142"/>
        <v>9113.699999999999</v>
      </c>
      <c r="P543" s="62">
        <f t="shared" si="137"/>
        <v>38465.2</v>
      </c>
      <c r="Q543" s="5"/>
      <c r="R543" s="5"/>
      <c r="S543" s="5"/>
      <c r="T543" s="5"/>
      <c r="U543" s="5"/>
      <c r="V543" s="5"/>
      <c r="W543" s="5"/>
      <c r="X543" s="5"/>
      <c r="Y543" s="5"/>
      <c r="Z543" s="5"/>
      <c r="AA543" s="5"/>
      <c r="AB543" s="5"/>
      <c r="AC543" s="5"/>
      <c r="AD543" s="5"/>
      <c r="AE543" s="5"/>
    </row>
    <row r="544" spans="1:31" ht="12.75" thickBot="1">
      <c r="A544" s="7" t="s">
        <v>26</v>
      </c>
      <c r="B544" s="60">
        <v>1081.2156017472805</v>
      </c>
      <c r="C544" s="61">
        <v>42148.34209149625</v>
      </c>
      <c r="D544" s="62">
        <f t="shared" si="138"/>
        <v>43229.55769324353</v>
      </c>
      <c r="E544" s="60">
        <v>993.3635629901437</v>
      </c>
      <c r="F544" s="61">
        <v>40274.35769334475</v>
      </c>
      <c r="G544" s="62">
        <f t="shared" si="139"/>
        <v>41267.72125633489</v>
      </c>
      <c r="H544" s="60">
        <v>279.3835020909779</v>
      </c>
      <c r="I544" s="61">
        <v>37916.708793097016</v>
      </c>
      <c r="J544" s="62">
        <f t="shared" si="135"/>
        <v>38196.09229518799</v>
      </c>
      <c r="K544" s="60">
        <v>608.8490838160423</v>
      </c>
      <c r="L544" s="61">
        <v>28137.179873596513</v>
      </c>
      <c r="M544" s="62">
        <f t="shared" si="136"/>
        <v>28746.028957412556</v>
      </c>
      <c r="N544" s="60">
        <f t="shared" si="141"/>
        <v>2962.8117506444446</v>
      </c>
      <c r="O544" s="61">
        <f t="shared" si="142"/>
        <v>148476.5884515345</v>
      </c>
      <c r="P544" s="62">
        <f t="shared" si="137"/>
        <v>151439.40020217895</v>
      </c>
      <c r="Q544" s="5"/>
      <c r="R544" s="5"/>
      <c r="S544" s="5"/>
      <c r="T544" s="5"/>
      <c r="U544" s="5"/>
      <c r="V544" s="5"/>
      <c r="W544" s="5"/>
      <c r="X544" s="5"/>
      <c r="Y544" s="5"/>
      <c r="Z544" s="5"/>
      <c r="AA544" s="5"/>
      <c r="AB544" s="5"/>
      <c r="AC544" s="5"/>
      <c r="AD544" s="5"/>
      <c r="AE544" s="5"/>
    </row>
    <row r="545" spans="1:31" ht="12.75" thickBot="1">
      <c r="A545" s="31" t="s">
        <v>44</v>
      </c>
      <c r="B545" s="54">
        <f>B546+B547</f>
        <v>792.0677332895866</v>
      </c>
      <c r="C545" s="55">
        <f>C546+C547</f>
        <v>143087.30409301977</v>
      </c>
      <c r="D545" s="56">
        <f t="shared" si="138"/>
        <v>143879.37182630936</v>
      </c>
      <c r="E545" s="55">
        <f>E546+E547</f>
        <v>671.1023609510108</v>
      </c>
      <c r="F545" s="55">
        <f>F546+F547</f>
        <v>132288.21839471092</v>
      </c>
      <c r="G545" s="56">
        <f t="shared" si="139"/>
        <v>132959.32075566193</v>
      </c>
      <c r="H545" s="55">
        <f>H546+H547</f>
        <v>724.674089904973</v>
      </c>
      <c r="I545" s="55">
        <f>I546+I547</f>
        <v>137055.5477013516</v>
      </c>
      <c r="J545" s="56">
        <f t="shared" si="135"/>
        <v>137780.22179125657</v>
      </c>
      <c r="K545" s="55">
        <f>K546+K547</f>
        <v>891.1341926521384</v>
      </c>
      <c r="L545" s="55">
        <f>L546+L547</f>
        <v>153902.24199884292</v>
      </c>
      <c r="M545" s="56">
        <f t="shared" si="136"/>
        <v>154793.37619149504</v>
      </c>
      <c r="N545" s="57">
        <f>N546+N547</f>
        <v>3078.9783767977087</v>
      </c>
      <c r="O545" s="58">
        <f>O546+O547</f>
        <v>566333.3121879252</v>
      </c>
      <c r="P545" s="59">
        <f t="shared" si="137"/>
        <v>569412.290564723</v>
      </c>
      <c r="Q545" s="5"/>
      <c r="R545" s="5"/>
      <c r="S545" s="5"/>
      <c r="T545" s="5"/>
      <c r="U545" s="5"/>
      <c r="V545" s="5"/>
      <c r="W545" s="5"/>
      <c r="X545" s="5"/>
      <c r="Y545" s="5"/>
      <c r="Z545" s="5"/>
      <c r="AA545" s="5"/>
      <c r="AB545" s="5"/>
      <c r="AC545" s="5"/>
      <c r="AD545" s="5"/>
      <c r="AE545" s="5"/>
    </row>
    <row r="546" spans="1:31" ht="12">
      <c r="A546" s="7" t="s">
        <v>45</v>
      </c>
      <c r="B546" s="60">
        <v>636.0794553429159</v>
      </c>
      <c r="C546" s="61">
        <v>98837.64893411148</v>
      </c>
      <c r="D546" s="62">
        <f t="shared" si="138"/>
        <v>99473.7283894544</v>
      </c>
      <c r="E546" s="60">
        <v>531.3002000267718</v>
      </c>
      <c r="F546" s="61">
        <v>90654.98606275361</v>
      </c>
      <c r="G546" s="62">
        <f t="shared" si="139"/>
        <v>91186.28626278038</v>
      </c>
      <c r="H546" s="60">
        <v>583.1536571150626</v>
      </c>
      <c r="I546" s="61">
        <v>96930.61712595227</v>
      </c>
      <c r="J546" s="62">
        <f t="shared" si="135"/>
        <v>97513.77078306733</v>
      </c>
      <c r="K546" s="60">
        <v>696.6908675152494</v>
      </c>
      <c r="L546" s="61">
        <v>98757.21289958533</v>
      </c>
      <c r="M546" s="62">
        <f t="shared" si="136"/>
        <v>99453.90376710058</v>
      </c>
      <c r="N546" s="60">
        <f aca="true" t="shared" si="143" ref="N546:O548">B546+E546+H546+K546</f>
        <v>2447.2241799999997</v>
      </c>
      <c r="O546" s="61">
        <f t="shared" si="143"/>
        <v>385180.46502240264</v>
      </c>
      <c r="P546" s="62">
        <f t="shared" si="137"/>
        <v>387627.68920240266</v>
      </c>
      <c r="Q546" s="5"/>
      <c r="R546" s="5"/>
      <c r="S546" s="5"/>
      <c r="T546" s="5"/>
      <c r="U546" s="5"/>
      <c r="V546" s="5"/>
      <c r="W546" s="5"/>
      <c r="X546" s="5"/>
      <c r="Y546" s="5"/>
      <c r="Z546" s="5"/>
      <c r="AA546" s="5"/>
      <c r="AB546" s="5"/>
      <c r="AC546" s="5"/>
      <c r="AD546" s="5"/>
      <c r="AE546" s="5"/>
    </row>
    <row r="547" spans="1:31" ht="12">
      <c r="A547" s="7" t="s">
        <v>46</v>
      </c>
      <c r="B547" s="60">
        <v>155.98827794667062</v>
      </c>
      <c r="C547" s="61">
        <v>44249.65515890829</v>
      </c>
      <c r="D547" s="62">
        <f t="shared" si="138"/>
        <v>44405.64343685496</v>
      </c>
      <c r="E547" s="60">
        <v>139.80216092423905</v>
      </c>
      <c r="F547" s="61">
        <v>41633.232331957304</v>
      </c>
      <c r="G547" s="62">
        <f t="shared" si="139"/>
        <v>41773.03449288155</v>
      </c>
      <c r="H547" s="60">
        <v>141.52043278991033</v>
      </c>
      <c r="I547" s="61">
        <v>40124.93057539935</v>
      </c>
      <c r="J547" s="62">
        <f t="shared" si="135"/>
        <v>40266.45100818926</v>
      </c>
      <c r="K547" s="60">
        <v>194.44332513688906</v>
      </c>
      <c r="L547" s="61">
        <v>55145.02909925758</v>
      </c>
      <c r="M547" s="62">
        <f t="shared" si="136"/>
        <v>55339.47242439447</v>
      </c>
      <c r="N547" s="60">
        <f t="shared" si="143"/>
        <v>631.754196797709</v>
      </c>
      <c r="O547" s="61">
        <f t="shared" si="143"/>
        <v>181152.84716552251</v>
      </c>
      <c r="P547" s="62">
        <f t="shared" si="137"/>
        <v>181784.60136232022</v>
      </c>
      <c r="Q547" s="5"/>
      <c r="R547" s="5"/>
      <c r="S547" s="5"/>
      <c r="T547" s="5"/>
      <c r="U547" s="5"/>
      <c r="V547" s="5"/>
      <c r="W547" s="5"/>
      <c r="X547" s="5"/>
      <c r="Y547" s="5"/>
      <c r="Z547" s="5"/>
      <c r="AA547" s="5"/>
      <c r="AB547" s="5"/>
      <c r="AC547" s="5"/>
      <c r="AD547" s="5"/>
      <c r="AE547" s="5"/>
    </row>
    <row r="548" spans="1:31" ht="12.75" thickBot="1">
      <c r="A548" s="7" t="s">
        <v>30</v>
      </c>
      <c r="B548" s="60">
        <v>87185.90000000001</v>
      </c>
      <c r="C548" s="61"/>
      <c r="D548" s="62">
        <f t="shared" si="138"/>
        <v>87185.90000000001</v>
      </c>
      <c r="E548" s="60">
        <v>84175.1</v>
      </c>
      <c r="F548" s="61"/>
      <c r="G548" s="62">
        <f t="shared" si="139"/>
        <v>84175.1</v>
      </c>
      <c r="H548" s="60">
        <v>84262.4</v>
      </c>
      <c r="I548" s="61"/>
      <c r="J548" s="62">
        <f t="shared" si="135"/>
        <v>84262.4</v>
      </c>
      <c r="K548" s="60">
        <v>99810.2</v>
      </c>
      <c r="L548" s="61"/>
      <c r="M548" s="62">
        <f t="shared" si="136"/>
        <v>99810.2</v>
      </c>
      <c r="N548" s="60">
        <f t="shared" si="143"/>
        <v>355433.6</v>
      </c>
      <c r="O548" s="61">
        <f t="shared" si="143"/>
        <v>0</v>
      </c>
      <c r="P548" s="62">
        <f t="shared" si="137"/>
        <v>355433.6</v>
      </c>
      <c r="Q548" s="5"/>
      <c r="R548" s="5"/>
      <c r="S548" s="5"/>
      <c r="T548" s="5"/>
      <c r="U548" s="5"/>
      <c r="V548" s="5"/>
      <c r="W548" s="5"/>
      <c r="X548" s="5"/>
      <c r="Y548" s="5"/>
      <c r="Z548" s="5"/>
      <c r="AA548" s="5"/>
      <c r="AB548" s="5"/>
      <c r="AC548" s="5"/>
      <c r="AD548" s="5"/>
      <c r="AE548" s="5"/>
    </row>
    <row r="549" spans="1:31" ht="12.75" thickBot="1">
      <c r="A549" s="31" t="s">
        <v>31</v>
      </c>
      <c r="B549" s="54">
        <f>B550+B551+B552</f>
        <v>4873.698999937923</v>
      </c>
      <c r="C549" s="55">
        <f>C550+C551+C552</f>
        <v>79029.30015916479</v>
      </c>
      <c r="D549" s="56">
        <f t="shared" si="138"/>
        <v>83902.99915910272</v>
      </c>
      <c r="E549" s="55">
        <f>E550+E551+E552</f>
        <v>4899.370166946143</v>
      </c>
      <c r="F549" s="55">
        <f>F550+F551+F552</f>
        <v>77724.50936232432</v>
      </c>
      <c r="G549" s="56">
        <f t="shared" si="139"/>
        <v>82623.87952927046</v>
      </c>
      <c r="H549" s="55">
        <f>H550+H551+H552</f>
        <v>5032.771127174086</v>
      </c>
      <c r="I549" s="55">
        <f>I550+I551+I552</f>
        <v>75621.06096691304</v>
      </c>
      <c r="J549" s="56">
        <f t="shared" si="135"/>
        <v>80653.83209408712</v>
      </c>
      <c r="K549" s="55">
        <f>K550+K551+K552</f>
        <v>4185.366599741851</v>
      </c>
      <c r="L549" s="55">
        <f>L550+L551+L552</f>
        <v>77817.18665861808</v>
      </c>
      <c r="M549" s="56">
        <f t="shared" si="136"/>
        <v>82002.55325835994</v>
      </c>
      <c r="N549" s="57">
        <f>N550+N551+N552</f>
        <v>18991.206893800005</v>
      </c>
      <c r="O549" s="58">
        <f>O550+O551+O552</f>
        <v>310192.05714702024</v>
      </c>
      <c r="P549" s="59">
        <f t="shared" si="137"/>
        <v>329183.26404082024</v>
      </c>
      <c r="Q549" s="5"/>
      <c r="R549" s="5"/>
      <c r="S549" s="5"/>
      <c r="T549" s="5"/>
      <c r="U549" s="5"/>
      <c r="V549" s="5"/>
      <c r="W549" s="5"/>
      <c r="X549" s="5"/>
      <c r="Y549" s="5"/>
      <c r="Z549" s="5"/>
      <c r="AA549" s="5"/>
      <c r="AB549" s="5"/>
      <c r="AC549" s="5"/>
      <c r="AD549" s="5"/>
      <c r="AE549" s="5"/>
    </row>
    <row r="550" spans="1:31" ht="12">
      <c r="A550" s="7" t="s">
        <v>76</v>
      </c>
      <c r="B550" s="60"/>
      <c r="C550" s="61">
        <v>28445.094149289314</v>
      </c>
      <c r="D550" s="62">
        <f t="shared" si="138"/>
        <v>28445.094149289314</v>
      </c>
      <c r="E550" s="60"/>
      <c r="F550" s="61">
        <v>28464.17247255954</v>
      </c>
      <c r="G550" s="62">
        <f t="shared" si="139"/>
        <v>28464.17247255954</v>
      </c>
      <c r="H550" s="60"/>
      <c r="I550" s="61">
        <v>27526.09581506931</v>
      </c>
      <c r="J550" s="62">
        <f t="shared" si="135"/>
        <v>27526.09581506931</v>
      </c>
      <c r="K550" s="60"/>
      <c r="L550" s="61">
        <v>28765.924782129416</v>
      </c>
      <c r="M550" s="62">
        <f t="shared" si="136"/>
        <v>28765.924782129416</v>
      </c>
      <c r="N550" s="60">
        <f aca="true" t="shared" si="144" ref="N550:O552">B550+E550+H550+K550</f>
        <v>0</v>
      </c>
      <c r="O550" s="61">
        <f t="shared" si="144"/>
        <v>113201.28721904758</v>
      </c>
      <c r="P550" s="62">
        <f t="shared" si="137"/>
        <v>113201.28721904758</v>
      </c>
      <c r="Q550" s="5"/>
      <c r="R550" s="5"/>
      <c r="S550" s="5"/>
      <c r="T550" s="5"/>
      <c r="U550" s="5"/>
      <c r="V550" s="5"/>
      <c r="W550" s="5"/>
      <c r="X550" s="5"/>
      <c r="Y550" s="5"/>
      <c r="Z550" s="5"/>
      <c r="AA550" s="5"/>
      <c r="AB550" s="5"/>
      <c r="AC550" s="5"/>
      <c r="AD550" s="5"/>
      <c r="AE550" s="5"/>
    </row>
    <row r="551" spans="1:31" ht="12">
      <c r="A551" s="7" t="s">
        <v>77</v>
      </c>
      <c r="B551" s="60">
        <v>4649.421399937923</v>
      </c>
      <c r="C551" s="61">
        <v>30299.464293165296</v>
      </c>
      <c r="D551" s="62">
        <f t="shared" si="138"/>
        <v>34948.88569310322</v>
      </c>
      <c r="E551" s="60">
        <v>4687.355405146143</v>
      </c>
      <c r="F551" s="61">
        <v>29272.587004305333</v>
      </c>
      <c r="G551" s="62">
        <f t="shared" si="139"/>
        <v>33959.942409451476</v>
      </c>
      <c r="H551" s="60">
        <v>4808.971127174086</v>
      </c>
      <c r="I551" s="61">
        <v>27952.30318753571</v>
      </c>
      <c r="J551" s="62">
        <f t="shared" si="135"/>
        <v>32761.274314709794</v>
      </c>
      <c r="K551" s="60">
        <v>3977.9700677418514</v>
      </c>
      <c r="L551" s="61">
        <v>27676.52951499368</v>
      </c>
      <c r="M551" s="62">
        <f t="shared" si="136"/>
        <v>31654.49958273553</v>
      </c>
      <c r="N551" s="60">
        <f t="shared" si="144"/>
        <v>18123.718000000004</v>
      </c>
      <c r="O551" s="61">
        <f t="shared" si="144"/>
        <v>115200.88400000002</v>
      </c>
      <c r="P551" s="62">
        <f t="shared" si="137"/>
        <v>133324.602</v>
      </c>
      <c r="Q551" s="5"/>
      <c r="R551" s="5"/>
      <c r="S551" s="5"/>
      <c r="T551" s="5"/>
      <c r="U551" s="5"/>
      <c r="V551" s="5"/>
      <c r="W551" s="5"/>
      <c r="X551" s="5"/>
      <c r="Y551" s="5"/>
      <c r="Z551" s="5"/>
      <c r="AA551" s="5"/>
      <c r="AB551" s="5"/>
      <c r="AC551" s="5"/>
      <c r="AD551" s="5"/>
      <c r="AE551" s="5"/>
    </row>
    <row r="552" spans="1:31" ht="12.75" thickBot="1">
      <c r="A552" s="7" t="s">
        <v>78</v>
      </c>
      <c r="B552" s="60">
        <v>224.2776</v>
      </c>
      <c r="C552" s="61">
        <v>20284.741716710174</v>
      </c>
      <c r="D552" s="62">
        <f t="shared" si="138"/>
        <v>20509.019316710175</v>
      </c>
      <c r="E552" s="60">
        <v>212.0147618</v>
      </c>
      <c r="F552" s="61">
        <v>19987.749885459452</v>
      </c>
      <c r="G552" s="62">
        <f t="shared" si="139"/>
        <v>20199.764647259453</v>
      </c>
      <c r="H552" s="60">
        <v>223.80000000000004</v>
      </c>
      <c r="I552" s="61">
        <v>20142.66196430802</v>
      </c>
      <c r="J552" s="62">
        <f t="shared" si="135"/>
        <v>20366.46196430802</v>
      </c>
      <c r="K552" s="60">
        <v>207.39653199999992</v>
      </c>
      <c r="L552" s="61">
        <v>21374.732361494982</v>
      </c>
      <c r="M552" s="62">
        <f t="shared" si="136"/>
        <v>21582.12889349498</v>
      </c>
      <c r="N552" s="60">
        <f t="shared" si="144"/>
        <v>867.4888937999999</v>
      </c>
      <c r="O552" s="61">
        <f t="shared" si="144"/>
        <v>81789.88592797263</v>
      </c>
      <c r="P552" s="62">
        <f t="shared" si="137"/>
        <v>82657.37482177262</v>
      </c>
      <c r="Q552" s="5"/>
      <c r="R552" s="5"/>
      <c r="S552" s="5"/>
      <c r="T552" s="5"/>
      <c r="U552" s="5"/>
      <c r="V552" s="5"/>
      <c r="W552" s="5"/>
      <c r="X552" s="5"/>
      <c r="Y552" s="5"/>
      <c r="Z552" s="5"/>
      <c r="AA552" s="5"/>
      <c r="AB552" s="5"/>
      <c r="AC552" s="5"/>
      <c r="AD552" s="5"/>
      <c r="AE552" s="5"/>
    </row>
    <row r="553" spans="1:31" s="70" customFormat="1" ht="17.25" customHeight="1" thickBot="1">
      <c r="A553" s="39" t="s">
        <v>79</v>
      </c>
      <c r="B553" s="75">
        <f>B526+B527+B531+B534+B535+B536+B537+B538+B539+B540+B541+B542+B543+B544+B545+B548+B549</f>
        <v>385159.1327963345</v>
      </c>
      <c r="C553" s="71">
        <f>C526+C527+C531+C534+C535+C536+C537+C538+C539+C540+C541+C542+C543+C544+C545+C548+C549</f>
        <v>1032253.5243537395</v>
      </c>
      <c r="D553" s="71">
        <f t="shared" si="138"/>
        <v>1417412.657150074</v>
      </c>
      <c r="E553" s="71">
        <f>E526+E527+E531+E534+E535+E536+E537+E538+E539+E540+E541+E542+E543+E544+E545+E548+E549</f>
        <v>397710.69746878947</v>
      </c>
      <c r="F553" s="71">
        <f>F526+F527+F531+F534+F535+F536+F537+F538+F539+F540+F541+F542+F543+F544+F545+F548+F549</f>
        <v>1015064.8259938923</v>
      </c>
      <c r="G553" s="71">
        <f t="shared" si="139"/>
        <v>1412775.5234626818</v>
      </c>
      <c r="H553" s="71">
        <f>H526+H527+H531+H534+H535+H536+H537+H538+H539+H540+H541+H542+H543+H544+H545+H548+H549</f>
        <v>372075.18145628256</v>
      </c>
      <c r="I553" s="71">
        <f>I526+I527+I531+I534+I535+I536+I537+I538+I539+I540+I541+I542+I543+I544+I545+I548+I549</f>
        <v>930936.9599556539</v>
      </c>
      <c r="J553" s="71">
        <f t="shared" si="135"/>
        <v>1303012.1414119364</v>
      </c>
      <c r="K553" s="71">
        <f>K526+K527+K531+K534+K535+K536+K537+K538+K539+K540+K541+K542+K543+K544+K545+K548+K549</f>
        <v>369655.4692633324</v>
      </c>
      <c r="L553" s="71">
        <f>L526+L527+L531+L534+L535+L536+L537+L538+L539+L540+L541+L542+L543+L544+L545+L548+L549</f>
        <v>941174.3042276895</v>
      </c>
      <c r="M553" s="71">
        <f t="shared" si="136"/>
        <v>1310829.773491022</v>
      </c>
      <c r="N553" s="71">
        <f>N526+N527+N531+N534+N535+N536+N537+N538+N539+N540+N541+N542+N543+N544+N545+N548+N549</f>
        <v>1524600.4809847388</v>
      </c>
      <c r="O553" s="72">
        <f>O526+O527+O531+O534+O535+O536+O537+O538+O539+O540+O541+O542+O543+O544+O545+O548+O549</f>
        <v>3919429.614530976</v>
      </c>
      <c r="P553" s="65">
        <f t="shared" si="137"/>
        <v>5444030.095515715</v>
      </c>
      <c r="Q553" s="5"/>
      <c r="R553" s="5"/>
      <c r="S553" s="5"/>
      <c r="T553" s="5"/>
      <c r="U553" s="5"/>
      <c r="V553" s="5"/>
      <c r="W553" s="5"/>
      <c r="X553" s="5"/>
      <c r="Y553" s="5"/>
      <c r="Z553" s="5"/>
      <c r="AA553" s="5"/>
      <c r="AB553" s="5"/>
      <c r="AC553" s="5"/>
      <c r="AD553" s="5"/>
      <c r="AE553" s="5"/>
    </row>
    <row r="554" ht="12">
      <c r="P554" s="74"/>
    </row>
    <row r="556" spans="1:16" ht="57" customHeight="1" thickBot="1">
      <c r="A556" s="81" t="s">
        <v>100</v>
      </c>
      <c r="B556" s="90"/>
      <c r="C556" s="90"/>
      <c r="D556" s="90"/>
      <c r="E556" s="90"/>
      <c r="F556" s="90"/>
      <c r="G556" s="90"/>
      <c r="H556" s="90"/>
      <c r="I556" s="90"/>
      <c r="J556" s="90"/>
      <c r="K556" s="90"/>
      <c r="L556" s="90"/>
      <c r="M556" s="90"/>
      <c r="N556" s="90"/>
      <c r="O556" s="90"/>
      <c r="P556" s="90"/>
    </row>
    <row r="557" spans="1:16" ht="13.5" thickBot="1" thickTop="1">
      <c r="A557" s="82" t="s">
        <v>1</v>
      </c>
      <c r="B557" s="84" t="s">
        <v>36</v>
      </c>
      <c r="C557" s="85"/>
      <c r="D557" s="86"/>
      <c r="E557" s="84" t="s">
        <v>37</v>
      </c>
      <c r="F557" s="85"/>
      <c r="G557" s="86"/>
      <c r="H557" s="84" t="s">
        <v>38</v>
      </c>
      <c r="I557" s="85"/>
      <c r="J557" s="86"/>
      <c r="K557" s="84" t="s">
        <v>39</v>
      </c>
      <c r="L557" s="85"/>
      <c r="M557" s="86"/>
      <c r="N557" s="84" t="s">
        <v>93</v>
      </c>
      <c r="O557" s="87"/>
      <c r="P557" s="88"/>
    </row>
    <row r="558" spans="1:16" ht="12.75" thickBot="1">
      <c r="A558" s="83"/>
      <c r="B558" s="13" t="s">
        <v>6</v>
      </c>
      <c r="C558" s="14" t="s">
        <v>7</v>
      </c>
      <c r="D558" s="15" t="s">
        <v>8</v>
      </c>
      <c r="E558" s="13" t="s">
        <v>6</v>
      </c>
      <c r="F558" s="14" t="s">
        <v>7</v>
      </c>
      <c r="G558" s="15" t="s">
        <v>8</v>
      </c>
      <c r="H558" s="13" t="s">
        <v>6</v>
      </c>
      <c r="I558" s="14" t="s">
        <v>7</v>
      </c>
      <c r="J558" s="15" t="s">
        <v>8</v>
      </c>
      <c r="K558" s="13" t="s">
        <v>6</v>
      </c>
      <c r="L558" s="14" t="s">
        <v>7</v>
      </c>
      <c r="M558" s="15" t="s">
        <v>8</v>
      </c>
      <c r="N558" s="36" t="s">
        <v>6</v>
      </c>
      <c r="O558" s="38" t="s">
        <v>7</v>
      </c>
      <c r="P558" s="49" t="s">
        <v>8</v>
      </c>
    </row>
    <row r="559" spans="1:31" ht="13.5" thickBot="1" thickTop="1">
      <c r="A559" s="6" t="s">
        <v>9</v>
      </c>
      <c r="B559" s="51">
        <v>443.55601114122516</v>
      </c>
      <c r="C559" s="52">
        <v>219882.35416389242</v>
      </c>
      <c r="D559" s="53">
        <f>B559+C559</f>
        <v>220325.91017503364</v>
      </c>
      <c r="E559" s="51">
        <v>293.7652765033041</v>
      </c>
      <c r="F559" s="52">
        <v>155047.07477772454</v>
      </c>
      <c r="G559" s="53">
        <f>E559+F559</f>
        <v>155340.84005422785</v>
      </c>
      <c r="H559" s="51">
        <v>271.4204608599945</v>
      </c>
      <c r="I559" s="52">
        <v>155371.51774183472</v>
      </c>
      <c r="J559" s="53">
        <f aca="true" t="shared" si="145" ref="J559:J586">H559+I559</f>
        <v>155642.9382026947</v>
      </c>
      <c r="K559" s="51">
        <v>270.30825149547604</v>
      </c>
      <c r="L559" s="52">
        <v>155470.01041654844</v>
      </c>
      <c r="M559" s="53">
        <f aca="true" t="shared" si="146" ref="M559:M586">K559+L559</f>
        <v>155740.3186680439</v>
      </c>
      <c r="N559" s="51">
        <f>B559+E559+H559+K559</f>
        <v>1279.0499999999997</v>
      </c>
      <c r="O559" s="52">
        <f>C559+F559+I559+L559</f>
        <v>685770.9571000001</v>
      </c>
      <c r="P559" s="53">
        <f aca="true" t="shared" si="147" ref="P559:P586">N559+O559</f>
        <v>687050.0071000002</v>
      </c>
      <c r="Q559" s="5"/>
      <c r="R559" s="5"/>
      <c r="S559" s="5"/>
      <c r="T559" s="5"/>
      <c r="U559" s="5"/>
      <c r="V559" s="5"/>
      <c r="W559" s="5"/>
      <c r="X559" s="5"/>
      <c r="Y559" s="5"/>
      <c r="Z559" s="5"/>
      <c r="AA559" s="5"/>
      <c r="AB559" s="5"/>
      <c r="AC559" s="5"/>
      <c r="AD559" s="5"/>
      <c r="AE559" s="5"/>
    </row>
    <row r="560" spans="1:31" ht="12.75" thickBot="1">
      <c r="A560" s="31" t="s">
        <v>10</v>
      </c>
      <c r="B560" s="54">
        <f>B561+B562+B563</f>
        <v>83665.29999999999</v>
      </c>
      <c r="C560" s="55">
        <f>C561+C562+C563</f>
        <v>32174.22371317917</v>
      </c>
      <c r="D560" s="56">
        <f>B560+C560</f>
        <v>115839.52371317917</v>
      </c>
      <c r="E560" s="55">
        <f>E561+E562+E563</f>
        <v>104129.57878134257</v>
      </c>
      <c r="F560" s="55">
        <f>F561+F562+F563</f>
        <v>37134.54801454865</v>
      </c>
      <c r="G560" s="56">
        <f>E560+F560</f>
        <v>141264.1267958912</v>
      </c>
      <c r="H560" s="55">
        <f>SUM(H561:H563)</f>
        <v>70672.56182652146</v>
      </c>
      <c r="I560" s="55">
        <f>SUM(I561:I563)</f>
        <v>31495.055334119497</v>
      </c>
      <c r="J560" s="56">
        <f t="shared" si="145"/>
        <v>102167.61716064095</v>
      </c>
      <c r="K560" s="55">
        <f>K561+K562+K563</f>
        <v>37034.6</v>
      </c>
      <c r="L560" s="55">
        <f>L561+L562+L563</f>
        <v>25766.3881652491</v>
      </c>
      <c r="M560" s="56">
        <f t="shared" si="146"/>
        <v>62800.9881652491</v>
      </c>
      <c r="N560" s="57">
        <f>N561+N562+N563</f>
        <v>295502.04060786404</v>
      </c>
      <c r="O560" s="58">
        <f>O561+O562+O563</f>
        <v>126570.21522709641</v>
      </c>
      <c r="P560" s="59">
        <f t="shared" si="147"/>
        <v>422072.25583496044</v>
      </c>
      <c r="Q560" s="5"/>
      <c r="R560" s="5"/>
      <c r="S560" s="5"/>
      <c r="T560" s="5"/>
      <c r="U560" s="5"/>
      <c r="V560" s="5"/>
      <c r="W560" s="5"/>
      <c r="X560" s="5"/>
      <c r="Y560" s="5"/>
      <c r="Z560" s="5"/>
      <c r="AA560" s="5"/>
      <c r="AB560" s="5"/>
      <c r="AC560" s="5"/>
      <c r="AD560" s="5"/>
      <c r="AE560" s="5"/>
    </row>
    <row r="561" spans="1:31" ht="12">
      <c r="A561" s="7" t="s">
        <v>73</v>
      </c>
      <c r="B561" s="60">
        <v>45790.4</v>
      </c>
      <c r="C561" s="61">
        <v>7139.1</v>
      </c>
      <c r="D561" s="62">
        <f aca="true" t="shared" si="148" ref="D561:D586">B561+C561</f>
        <v>52929.5</v>
      </c>
      <c r="E561" s="60">
        <v>44216.5</v>
      </c>
      <c r="F561" s="61">
        <v>6894.7</v>
      </c>
      <c r="G561" s="62">
        <f aca="true" t="shared" si="149" ref="G561:G586">E561+F561</f>
        <v>51111.2</v>
      </c>
      <c r="H561" s="60">
        <v>34513.9</v>
      </c>
      <c r="I561" s="61">
        <v>6197</v>
      </c>
      <c r="J561" s="62">
        <f t="shared" si="145"/>
        <v>40710.9</v>
      </c>
      <c r="K561" s="60">
        <v>23423.899999999998</v>
      </c>
      <c r="L561" s="61">
        <v>3196.4</v>
      </c>
      <c r="M561" s="62">
        <f t="shared" si="146"/>
        <v>26620.3</v>
      </c>
      <c r="N561" s="60">
        <f aca="true" t="shared" si="150" ref="N561:O563">B561+E561+H561+K561</f>
        <v>147944.69999999998</v>
      </c>
      <c r="O561" s="61">
        <f t="shared" si="150"/>
        <v>23427.2</v>
      </c>
      <c r="P561" s="62">
        <f t="shared" si="147"/>
        <v>171371.9</v>
      </c>
      <c r="Q561" s="5"/>
      <c r="R561" s="5"/>
      <c r="S561" s="5"/>
      <c r="T561" s="5"/>
      <c r="U561" s="5"/>
      <c r="V561" s="5"/>
      <c r="W561" s="5"/>
      <c r="X561" s="5"/>
      <c r="Y561" s="5"/>
      <c r="Z561" s="5"/>
      <c r="AA561" s="5"/>
      <c r="AB561" s="5"/>
      <c r="AC561" s="5"/>
      <c r="AD561" s="5"/>
      <c r="AE561" s="5"/>
    </row>
    <row r="562" spans="1:31" ht="12">
      <c r="A562" s="7" t="s">
        <v>40</v>
      </c>
      <c r="B562" s="60">
        <v>36955</v>
      </c>
      <c r="C562" s="61">
        <v>6507</v>
      </c>
      <c r="D562" s="62">
        <f t="shared" si="148"/>
        <v>43462</v>
      </c>
      <c r="E562" s="60">
        <v>58943.9</v>
      </c>
      <c r="F562" s="61">
        <v>10066.4</v>
      </c>
      <c r="G562" s="62">
        <f t="shared" si="149"/>
        <v>69010.3</v>
      </c>
      <c r="H562" s="60">
        <v>35259</v>
      </c>
      <c r="I562" s="61">
        <v>6239.9</v>
      </c>
      <c r="J562" s="62">
        <f t="shared" si="145"/>
        <v>41498.9</v>
      </c>
      <c r="K562" s="60">
        <v>12625.699999999999</v>
      </c>
      <c r="L562" s="61">
        <v>2130.9</v>
      </c>
      <c r="M562" s="62">
        <f t="shared" si="146"/>
        <v>14756.599999999999</v>
      </c>
      <c r="N562" s="60">
        <f t="shared" si="150"/>
        <v>143783.6</v>
      </c>
      <c r="O562" s="61">
        <f t="shared" si="150"/>
        <v>24944.200000000004</v>
      </c>
      <c r="P562" s="62">
        <f t="shared" si="147"/>
        <v>168727.80000000002</v>
      </c>
      <c r="Q562" s="5"/>
      <c r="R562" s="5"/>
      <c r="S562" s="5"/>
      <c r="T562" s="5"/>
      <c r="U562" s="5"/>
      <c r="V562" s="5"/>
      <c r="W562" s="5"/>
      <c r="X562" s="5"/>
      <c r="Y562" s="5"/>
      <c r="Z562" s="5"/>
      <c r="AA562" s="5"/>
      <c r="AB562" s="5"/>
      <c r="AC562" s="5"/>
      <c r="AD562" s="5"/>
      <c r="AE562" s="5"/>
    </row>
    <row r="563" spans="1:31" ht="12.75" thickBot="1">
      <c r="A563" s="7" t="s">
        <v>13</v>
      </c>
      <c r="B563" s="60">
        <v>919.9</v>
      </c>
      <c r="C563" s="61">
        <v>18528.123713179168</v>
      </c>
      <c r="D563" s="62">
        <f t="shared" si="148"/>
        <v>19448.02371317917</v>
      </c>
      <c r="E563" s="60">
        <v>969.17878134258</v>
      </c>
      <c r="F563" s="61">
        <v>20173.448014548652</v>
      </c>
      <c r="G563" s="62">
        <f t="shared" si="149"/>
        <v>21142.626795891232</v>
      </c>
      <c r="H563" s="60">
        <v>899.6618265214607</v>
      </c>
      <c r="I563" s="61">
        <v>19058.1553341195</v>
      </c>
      <c r="J563" s="62">
        <f t="shared" si="145"/>
        <v>19957.81716064096</v>
      </c>
      <c r="K563" s="60">
        <v>985</v>
      </c>
      <c r="L563" s="61">
        <v>20439.0881652491</v>
      </c>
      <c r="M563" s="62">
        <f t="shared" si="146"/>
        <v>21424.0881652491</v>
      </c>
      <c r="N563" s="60">
        <f t="shared" si="150"/>
        <v>3773.7406078640406</v>
      </c>
      <c r="O563" s="61">
        <f t="shared" si="150"/>
        <v>78198.8152270964</v>
      </c>
      <c r="P563" s="62">
        <f t="shared" si="147"/>
        <v>81972.55583496044</v>
      </c>
      <c r="Q563" s="5"/>
      <c r="R563" s="5"/>
      <c r="S563" s="5"/>
      <c r="T563" s="5"/>
      <c r="U563" s="5"/>
      <c r="V563" s="5"/>
      <c r="W563" s="5"/>
      <c r="X563" s="5"/>
      <c r="Y563" s="5"/>
      <c r="Z563" s="5"/>
      <c r="AA563" s="5"/>
      <c r="AB563" s="5"/>
      <c r="AC563" s="5"/>
      <c r="AD563" s="5"/>
      <c r="AE563" s="5"/>
    </row>
    <row r="564" spans="1:31" ht="12.75" thickBot="1">
      <c r="A564" s="31" t="s">
        <v>14</v>
      </c>
      <c r="B564" s="54">
        <f>B565+B566</f>
        <v>56109.96957889923</v>
      </c>
      <c r="C564" s="55">
        <f>C565+C566</f>
        <v>205007.29697404205</v>
      </c>
      <c r="D564" s="56">
        <f t="shared" si="148"/>
        <v>261117.2665529413</v>
      </c>
      <c r="E564" s="55">
        <f>E565+E566</f>
        <v>88396.7771762493</v>
      </c>
      <c r="F564" s="55">
        <f>F565+F566</f>
        <v>191977.40659906773</v>
      </c>
      <c r="G564" s="56">
        <f t="shared" si="149"/>
        <v>280374.18377531704</v>
      </c>
      <c r="H564" s="55">
        <f>SUM(H565:H566)</f>
        <v>78084.98138339624</v>
      </c>
      <c r="I564" s="55">
        <f>SUM(I565:I566)</f>
        <v>193511.83730226615</v>
      </c>
      <c r="J564" s="56">
        <f t="shared" si="145"/>
        <v>271596.8186856624</v>
      </c>
      <c r="K564" s="55">
        <f>K565+K566</f>
        <v>50865.83035377791</v>
      </c>
      <c r="L564" s="55">
        <f>L565+L566</f>
        <v>143869.83613230116</v>
      </c>
      <c r="M564" s="56">
        <f t="shared" si="146"/>
        <v>194735.66648607908</v>
      </c>
      <c r="N564" s="57">
        <f>N565+N566</f>
        <v>273457.5584923227</v>
      </c>
      <c r="O564" s="58">
        <f>O565+O566</f>
        <v>734366.3770076771</v>
      </c>
      <c r="P564" s="59">
        <f t="shared" si="147"/>
        <v>1007823.9354999998</v>
      </c>
      <c r="Q564" s="5"/>
      <c r="R564" s="5"/>
      <c r="S564" s="5"/>
      <c r="T564" s="5"/>
      <c r="U564" s="5"/>
      <c r="V564" s="5"/>
      <c r="W564" s="5"/>
      <c r="X564" s="5"/>
      <c r="Y564" s="5"/>
      <c r="Z564" s="5"/>
      <c r="AA564" s="5"/>
      <c r="AB564" s="5"/>
      <c r="AC564" s="5"/>
      <c r="AD564" s="5"/>
      <c r="AE564" s="5"/>
    </row>
    <row r="565" spans="1:31" ht="12">
      <c r="A565" s="7" t="s">
        <v>15</v>
      </c>
      <c r="B565" s="60">
        <v>31984.56816865477</v>
      </c>
      <c r="C565" s="61">
        <v>2762.5753293079765</v>
      </c>
      <c r="D565" s="62">
        <f t="shared" si="148"/>
        <v>34747.143497962745</v>
      </c>
      <c r="E565" s="60">
        <v>66577.82549386291</v>
      </c>
      <c r="F565" s="61">
        <v>7260.642136009307</v>
      </c>
      <c r="G565" s="62">
        <f t="shared" si="149"/>
        <v>73838.46762987222</v>
      </c>
      <c r="H565" s="60">
        <v>58305.33917385409</v>
      </c>
      <c r="I565" s="61">
        <v>6348.620906542087</v>
      </c>
      <c r="J565" s="62">
        <f t="shared" si="145"/>
        <v>64653.96008039617</v>
      </c>
      <c r="K565" s="60">
        <v>34515.238887891224</v>
      </c>
      <c r="L565" s="61">
        <v>3821.879403877631</v>
      </c>
      <c r="M565" s="62">
        <f t="shared" si="146"/>
        <v>38337.11829176886</v>
      </c>
      <c r="N565" s="60">
        <f aca="true" t="shared" si="151" ref="N565:N577">B565+E565+H565+K565</f>
        <v>191382.971724263</v>
      </c>
      <c r="O565" s="61">
        <f aca="true" t="shared" si="152" ref="O565:O577">C565+F565+I565+L565</f>
        <v>20193.717775737005</v>
      </c>
      <c r="P565" s="62">
        <f t="shared" si="147"/>
        <v>211576.6895</v>
      </c>
      <c r="Q565" s="5"/>
      <c r="R565" s="5"/>
      <c r="S565" s="5"/>
      <c r="T565" s="5"/>
      <c r="U565" s="5"/>
      <c r="V565" s="5"/>
      <c r="W565" s="5"/>
      <c r="X565" s="5"/>
      <c r="Y565" s="5"/>
      <c r="Z565" s="5"/>
      <c r="AA565" s="5"/>
      <c r="AB565" s="5"/>
      <c r="AC565" s="5"/>
      <c r="AD565" s="5"/>
      <c r="AE565" s="5"/>
    </row>
    <row r="566" spans="1:31" ht="12">
      <c r="A566" s="7" t="s">
        <v>16</v>
      </c>
      <c r="B566" s="60">
        <v>24125.401410244463</v>
      </c>
      <c r="C566" s="61">
        <v>202244.72164473406</v>
      </c>
      <c r="D566" s="62">
        <f t="shared" si="148"/>
        <v>226370.12305497853</v>
      </c>
      <c r="E566" s="60">
        <v>21818.95168238639</v>
      </c>
      <c r="F566" s="61">
        <v>184716.76446305844</v>
      </c>
      <c r="G566" s="62">
        <f t="shared" si="149"/>
        <v>206535.71614544484</v>
      </c>
      <c r="H566" s="60">
        <v>19779.642209542155</v>
      </c>
      <c r="I566" s="61">
        <v>187163.21639572407</v>
      </c>
      <c r="J566" s="62">
        <f t="shared" si="145"/>
        <v>206942.85860526623</v>
      </c>
      <c r="K566" s="60">
        <v>16350.59146588668</v>
      </c>
      <c r="L566" s="61">
        <v>140047.95672842354</v>
      </c>
      <c r="M566" s="62">
        <f t="shared" si="146"/>
        <v>156398.54819431022</v>
      </c>
      <c r="N566" s="60">
        <f t="shared" si="151"/>
        <v>82074.58676805969</v>
      </c>
      <c r="O566" s="61">
        <f t="shared" si="152"/>
        <v>714172.65923194</v>
      </c>
      <c r="P566" s="62">
        <f t="shared" si="147"/>
        <v>796247.2459999997</v>
      </c>
      <c r="Q566" s="5"/>
      <c r="R566" s="5"/>
      <c r="S566" s="5"/>
      <c r="T566" s="5"/>
      <c r="U566" s="5"/>
      <c r="V566" s="5"/>
      <c r="W566" s="5"/>
      <c r="X566" s="5"/>
      <c r="Y566" s="5"/>
      <c r="Z566" s="5"/>
      <c r="AA566" s="5"/>
      <c r="AB566" s="5"/>
      <c r="AC566" s="5"/>
      <c r="AD566" s="5"/>
      <c r="AE566" s="5"/>
    </row>
    <row r="567" spans="1:31" ht="12">
      <c r="A567" s="7" t="s">
        <v>17</v>
      </c>
      <c r="B567" s="60">
        <v>19602.593110192473</v>
      </c>
      <c r="C567" s="61">
        <v>8156.755673410522</v>
      </c>
      <c r="D567" s="62">
        <f t="shared" si="148"/>
        <v>27759.348783602996</v>
      </c>
      <c r="E567" s="60">
        <v>17850.756708225203</v>
      </c>
      <c r="F567" s="61">
        <v>7400.666274691662</v>
      </c>
      <c r="G567" s="62">
        <f t="shared" si="149"/>
        <v>25251.422982916865</v>
      </c>
      <c r="H567" s="60">
        <v>20468.524973497533</v>
      </c>
      <c r="I567" s="61">
        <v>9252.597155536596</v>
      </c>
      <c r="J567" s="62">
        <f t="shared" si="145"/>
        <v>29721.122129034127</v>
      </c>
      <c r="K567" s="60">
        <v>18395.167702084807</v>
      </c>
      <c r="L567" s="61">
        <v>7589.44773237882</v>
      </c>
      <c r="M567" s="62">
        <f t="shared" si="146"/>
        <v>25984.615434463627</v>
      </c>
      <c r="N567" s="60">
        <f t="shared" si="151"/>
        <v>76317.04249400002</v>
      </c>
      <c r="O567" s="61">
        <f t="shared" si="152"/>
        <v>32399.466836017597</v>
      </c>
      <c r="P567" s="62">
        <f t="shared" si="147"/>
        <v>108716.50933001762</v>
      </c>
      <c r="Q567" s="5"/>
      <c r="R567" s="5"/>
      <c r="S567" s="5"/>
      <c r="T567" s="5"/>
      <c r="U567" s="5"/>
      <c r="V567" s="5"/>
      <c r="W567" s="5"/>
      <c r="X567" s="5"/>
      <c r="Y567" s="5"/>
      <c r="Z567" s="5"/>
      <c r="AA567" s="5"/>
      <c r="AB567" s="5"/>
      <c r="AC567" s="5"/>
      <c r="AD567" s="5"/>
      <c r="AE567" s="5"/>
    </row>
    <row r="568" spans="1:31" ht="12">
      <c r="A568" s="7" t="s">
        <v>74</v>
      </c>
      <c r="B568" s="60">
        <v>4022.1463003961953</v>
      </c>
      <c r="C568" s="61">
        <v>4288.27956733446</v>
      </c>
      <c r="D568" s="62">
        <f t="shared" si="148"/>
        <v>8310.425867730655</v>
      </c>
      <c r="E568" s="60">
        <v>4228.0630364443505</v>
      </c>
      <c r="F568" s="63">
        <v>4711.108265866135</v>
      </c>
      <c r="G568" s="62">
        <f t="shared" si="149"/>
        <v>8939.171302310486</v>
      </c>
      <c r="H568" s="60">
        <v>3671.0998252182635</v>
      </c>
      <c r="I568" s="63">
        <v>4090.337424438524</v>
      </c>
      <c r="J568" s="62">
        <f t="shared" si="145"/>
        <v>7761.437249656788</v>
      </c>
      <c r="K568" s="60">
        <v>3771.821119586105</v>
      </c>
      <c r="L568" s="63">
        <v>4075.1343107332204</v>
      </c>
      <c r="M568" s="62">
        <f t="shared" si="146"/>
        <v>7846.955430319325</v>
      </c>
      <c r="N568" s="60">
        <f t="shared" si="151"/>
        <v>15693.130281644913</v>
      </c>
      <c r="O568" s="61">
        <f t="shared" si="152"/>
        <v>17164.85956837234</v>
      </c>
      <c r="P568" s="62">
        <f t="shared" si="147"/>
        <v>32857.98985001726</v>
      </c>
      <c r="Q568" s="5"/>
      <c r="R568" s="5"/>
      <c r="S568" s="5"/>
      <c r="T568" s="5"/>
      <c r="U568" s="5"/>
      <c r="V568" s="5"/>
      <c r="W568" s="5"/>
      <c r="X568" s="5"/>
      <c r="Y568" s="5"/>
      <c r="Z568" s="5"/>
      <c r="AA568" s="5"/>
      <c r="AB568" s="5"/>
      <c r="AC568" s="5"/>
      <c r="AD568" s="5"/>
      <c r="AE568" s="5"/>
    </row>
    <row r="569" spans="1:31" ht="12">
      <c r="A569" s="7" t="s">
        <v>19</v>
      </c>
      <c r="B569" s="60">
        <v>8157.381892542506</v>
      </c>
      <c r="C569" s="61">
        <v>85360.84615884998</v>
      </c>
      <c r="D569" s="62">
        <f t="shared" si="148"/>
        <v>93518.22805139248</v>
      </c>
      <c r="E569" s="60">
        <v>9518.93922627567</v>
      </c>
      <c r="F569" s="63">
        <v>103165.0997108988</v>
      </c>
      <c r="G569" s="62">
        <f t="shared" si="149"/>
        <v>112684.03893717447</v>
      </c>
      <c r="H569" s="60">
        <v>7971.132968662678</v>
      </c>
      <c r="I569" s="63">
        <v>96963.2278018618</v>
      </c>
      <c r="J569" s="62">
        <f t="shared" si="145"/>
        <v>104934.36077052448</v>
      </c>
      <c r="K569" s="60">
        <v>9301.256124379146</v>
      </c>
      <c r="L569" s="63">
        <v>99653.84305594843</v>
      </c>
      <c r="M569" s="62">
        <f t="shared" si="146"/>
        <v>108955.09918032757</v>
      </c>
      <c r="N569" s="60">
        <f t="shared" si="151"/>
        <v>34948.71021186</v>
      </c>
      <c r="O569" s="61">
        <f t="shared" si="152"/>
        <v>385143.016727559</v>
      </c>
      <c r="P569" s="62">
        <f t="shared" si="147"/>
        <v>420091.726939419</v>
      </c>
      <c r="Q569" s="5"/>
      <c r="R569" s="5"/>
      <c r="S569" s="5"/>
      <c r="T569" s="5"/>
      <c r="U569" s="5"/>
      <c r="V569" s="5"/>
      <c r="W569" s="5"/>
      <c r="X569" s="5"/>
      <c r="Y569" s="5"/>
      <c r="Z569" s="5"/>
      <c r="AA569" s="5"/>
      <c r="AB569" s="5"/>
      <c r="AC569" s="5"/>
      <c r="AD569" s="5"/>
      <c r="AE569" s="5"/>
    </row>
    <row r="570" spans="1:31" ht="12">
      <c r="A570" s="7" t="s">
        <v>20</v>
      </c>
      <c r="B570" s="60">
        <v>13161.628824624724</v>
      </c>
      <c r="C570" s="61">
        <v>68358.9134843338</v>
      </c>
      <c r="D570" s="62">
        <f t="shared" si="148"/>
        <v>81520.54230895852</v>
      </c>
      <c r="E570" s="60">
        <v>10512.361137192487</v>
      </c>
      <c r="F570" s="61">
        <v>60808.483504185984</v>
      </c>
      <c r="G570" s="62">
        <f t="shared" si="149"/>
        <v>71320.84464137847</v>
      </c>
      <c r="H570" s="60">
        <v>9623.798811487268</v>
      </c>
      <c r="I570" s="61">
        <v>55010.06812679772</v>
      </c>
      <c r="J570" s="62">
        <f t="shared" si="145"/>
        <v>64633.86693828499</v>
      </c>
      <c r="K570" s="60">
        <v>12539.198311695523</v>
      </c>
      <c r="L570" s="61">
        <v>70224.54778238591</v>
      </c>
      <c r="M570" s="62">
        <f t="shared" si="146"/>
        <v>82763.74609408143</v>
      </c>
      <c r="N570" s="60">
        <f t="shared" si="151"/>
        <v>45836.987085</v>
      </c>
      <c r="O570" s="61">
        <f t="shared" si="152"/>
        <v>254402.0128977034</v>
      </c>
      <c r="P570" s="62">
        <f t="shared" si="147"/>
        <v>300238.99998270336</v>
      </c>
      <c r="Q570" s="5"/>
      <c r="R570" s="5"/>
      <c r="S570" s="5"/>
      <c r="T570" s="5"/>
      <c r="U570" s="5"/>
      <c r="V570" s="5"/>
      <c r="W570" s="5"/>
      <c r="X570" s="5"/>
      <c r="Y570" s="5"/>
      <c r="Z570" s="5"/>
      <c r="AA570" s="5"/>
      <c r="AB570" s="5"/>
      <c r="AC570" s="5"/>
      <c r="AD570" s="5"/>
      <c r="AE570" s="5"/>
    </row>
    <row r="571" spans="1:31" ht="12">
      <c r="A571" s="7" t="s">
        <v>21</v>
      </c>
      <c r="B571" s="60">
        <v>6064.1646808343585</v>
      </c>
      <c r="C571" s="61">
        <v>23708.04025480578</v>
      </c>
      <c r="D571" s="62">
        <f t="shared" si="148"/>
        <v>29772.204935640137</v>
      </c>
      <c r="E571" s="60">
        <v>6679.2317838639765</v>
      </c>
      <c r="F571" s="61">
        <v>26025.51745639296</v>
      </c>
      <c r="G571" s="62">
        <f t="shared" si="149"/>
        <v>32704.749240256937</v>
      </c>
      <c r="H571" s="60">
        <v>6351.877547414357</v>
      </c>
      <c r="I571" s="61">
        <v>24786.14643893423</v>
      </c>
      <c r="J571" s="62">
        <f t="shared" si="145"/>
        <v>31138.023986348584</v>
      </c>
      <c r="K571" s="60">
        <v>6107.290234887312</v>
      </c>
      <c r="L571" s="61">
        <v>24287.731602867043</v>
      </c>
      <c r="M571" s="62">
        <f t="shared" si="146"/>
        <v>30395.021837754357</v>
      </c>
      <c r="N571" s="60">
        <f t="shared" si="151"/>
        <v>25202.564247000002</v>
      </c>
      <c r="O571" s="61">
        <f t="shared" si="152"/>
        <v>98807.43575300001</v>
      </c>
      <c r="P571" s="62">
        <f t="shared" si="147"/>
        <v>124010.00000000001</v>
      </c>
      <c r="Q571" s="5"/>
      <c r="R571" s="5"/>
      <c r="S571" s="5"/>
      <c r="T571" s="5"/>
      <c r="U571" s="5"/>
      <c r="V571" s="5"/>
      <c r="W571" s="5"/>
      <c r="X571" s="5"/>
      <c r="Y571" s="5"/>
      <c r="Z571" s="5"/>
      <c r="AA571" s="5"/>
      <c r="AB571" s="5"/>
      <c r="AC571" s="5"/>
      <c r="AD571" s="5"/>
      <c r="AE571" s="5"/>
    </row>
    <row r="572" spans="1:31" ht="12">
      <c r="A572" s="7" t="s">
        <v>58</v>
      </c>
      <c r="B572" s="60">
        <v>278.784087554955</v>
      </c>
      <c r="C572" s="61">
        <v>7053.366963983528</v>
      </c>
      <c r="D572" s="62">
        <f t="shared" si="148"/>
        <v>7332.151051538483</v>
      </c>
      <c r="E572" s="60">
        <v>235.75695249971722</v>
      </c>
      <c r="F572" s="61">
        <v>5775.355110366758</v>
      </c>
      <c r="G572" s="62">
        <f t="shared" si="149"/>
        <v>6011.112062866475</v>
      </c>
      <c r="H572" s="60">
        <v>225.37404695704325</v>
      </c>
      <c r="I572" s="61">
        <v>6076.439662033503</v>
      </c>
      <c r="J572" s="62">
        <f t="shared" si="145"/>
        <v>6301.813708990546</v>
      </c>
      <c r="K572" s="60">
        <v>264.54091298828445</v>
      </c>
      <c r="L572" s="61">
        <v>6078.382263616212</v>
      </c>
      <c r="M572" s="62">
        <f t="shared" si="146"/>
        <v>6342.923176604497</v>
      </c>
      <c r="N572" s="60">
        <f t="shared" si="151"/>
        <v>1004.4559999999999</v>
      </c>
      <c r="O572" s="61">
        <f t="shared" si="152"/>
        <v>24983.543999999998</v>
      </c>
      <c r="P572" s="62">
        <f t="shared" si="147"/>
        <v>25987.999999999996</v>
      </c>
      <c r="Q572" s="5"/>
      <c r="R572" s="5"/>
      <c r="S572" s="5"/>
      <c r="T572" s="5"/>
      <c r="U572" s="5"/>
      <c r="V572" s="5"/>
      <c r="W572" s="5"/>
      <c r="X572" s="5"/>
      <c r="Y572" s="5"/>
      <c r="Z572" s="5"/>
      <c r="AA572" s="5"/>
      <c r="AB572" s="5"/>
      <c r="AC572" s="5"/>
      <c r="AD572" s="5"/>
      <c r="AE572" s="5"/>
    </row>
    <row r="573" spans="1:31" ht="12">
      <c r="A573" s="7" t="s">
        <v>22</v>
      </c>
      <c r="B573" s="60">
        <v>24794.9</v>
      </c>
      <c r="C573" s="61"/>
      <c r="D573" s="62">
        <f t="shared" si="148"/>
        <v>24794.9</v>
      </c>
      <c r="E573" s="60">
        <v>24973.8</v>
      </c>
      <c r="F573" s="61"/>
      <c r="G573" s="62">
        <f t="shared" si="149"/>
        <v>24973.8</v>
      </c>
      <c r="H573" s="60">
        <v>20806.8</v>
      </c>
      <c r="I573" s="61"/>
      <c r="J573" s="62">
        <f t="shared" si="145"/>
        <v>20806.8</v>
      </c>
      <c r="K573" s="60">
        <v>21393.4</v>
      </c>
      <c r="L573" s="61"/>
      <c r="M573" s="62">
        <f t="shared" si="146"/>
        <v>21393.4</v>
      </c>
      <c r="N573" s="60">
        <f t="shared" si="151"/>
        <v>91968.9</v>
      </c>
      <c r="O573" s="61">
        <f t="shared" si="152"/>
        <v>0</v>
      </c>
      <c r="P573" s="62">
        <f t="shared" si="147"/>
        <v>91968.9</v>
      </c>
      <c r="Q573" s="5"/>
      <c r="R573" s="5"/>
      <c r="S573" s="5"/>
      <c r="T573" s="5"/>
      <c r="U573" s="5"/>
      <c r="V573" s="5"/>
      <c r="W573" s="5"/>
      <c r="X573" s="5"/>
      <c r="Y573" s="5"/>
      <c r="Z573" s="5"/>
      <c r="AA573" s="5"/>
      <c r="AB573" s="5"/>
      <c r="AC573" s="5"/>
      <c r="AD573" s="5"/>
      <c r="AE573" s="5"/>
    </row>
    <row r="574" spans="1:31" ht="12">
      <c r="A574" s="7" t="s">
        <v>23</v>
      </c>
      <c r="B574" s="60">
        <v>11702.330110634273</v>
      </c>
      <c r="C574" s="61">
        <v>202835.314617285</v>
      </c>
      <c r="D574" s="62">
        <f t="shared" si="148"/>
        <v>214537.64472791928</v>
      </c>
      <c r="E574" s="60">
        <v>12556.933084847671</v>
      </c>
      <c r="F574" s="63">
        <v>229743.57731087302</v>
      </c>
      <c r="G574" s="62">
        <f t="shared" si="149"/>
        <v>242300.5103957207</v>
      </c>
      <c r="H574" s="60">
        <v>8487.956543648928</v>
      </c>
      <c r="I574" s="63">
        <v>163323.6685595153</v>
      </c>
      <c r="J574" s="62">
        <f t="shared" si="145"/>
        <v>171811.62510316423</v>
      </c>
      <c r="K574" s="60">
        <v>10604.480378502953</v>
      </c>
      <c r="L574" s="61">
        <v>182030.05910438512</v>
      </c>
      <c r="M574" s="62">
        <f t="shared" si="146"/>
        <v>192634.53948288807</v>
      </c>
      <c r="N574" s="60">
        <f t="shared" si="151"/>
        <v>43351.70011763382</v>
      </c>
      <c r="O574" s="61">
        <f t="shared" si="152"/>
        <v>777932.6195920584</v>
      </c>
      <c r="P574" s="62">
        <f t="shared" si="147"/>
        <v>821284.3197096922</v>
      </c>
      <c r="Q574" s="5"/>
      <c r="R574" s="5"/>
      <c r="S574" s="5"/>
      <c r="T574" s="5"/>
      <c r="U574" s="5"/>
      <c r="V574" s="5"/>
      <c r="W574" s="5"/>
      <c r="X574" s="5"/>
      <c r="Y574" s="5"/>
      <c r="Z574" s="5"/>
      <c r="AA574" s="5"/>
      <c r="AB574" s="5"/>
      <c r="AC574" s="5"/>
      <c r="AD574" s="5"/>
      <c r="AE574" s="5"/>
    </row>
    <row r="575" spans="1:31" ht="12">
      <c r="A575" s="7" t="s">
        <v>24</v>
      </c>
      <c r="B575" s="60">
        <v>28031.118624406503</v>
      </c>
      <c r="C575" s="61">
        <v>29682.159317256155</v>
      </c>
      <c r="D575" s="62">
        <f t="shared" si="148"/>
        <v>57713.27794166266</v>
      </c>
      <c r="E575" s="60">
        <v>25578.806294139184</v>
      </c>
      <c r="F575" s="61">
        <v>29704.698343330183</v>
      </c>
      <c r="G575" s="62">
        <f t="shared" si="149"/>
        <v>55283.50463746936</v>
      </c>
      <c r="H575" s="60">
        <v>25832.021364640168</v>
      </c>
      <c r="I575" s="61">
        <v>27826.671132493015</v>
      </c>
      <c r="J575" s="62">
        <f t="shared" si="145"/>
        <v>53658.69249713318</v>
      </c>
      <c r="K575" s="60">
        <v>21121.953716814147</v>
      </c>
      <c r="L575" s="61">
        <v>23229.573206920657</v>
      </c>
      <c r="M575" s="62">
        <f t="shared" si="146"/>
        <v>44351.526923734804</v>
      </c>
      <c r="N575" s="60">
        <f t="shared" si="151"/>
        <v>100563.9</v>
      </c>
      <c r="O575" s="61">
        <f t="shared" si="152"/>
        <v>110443.102</v>
      </c>
      <c r="P575" s="62">
        <f t="shared" si="147"/>
        <v>211007.00199999998</v>
      </c>
      <c r="Q575" s="5"/>
      <c r="R575" s="5"/>
      <c r="S575" s="5"/>
      <c r="T575" s="5"/>
      <c r="U575" s="5"/>
      <c r="V575" s="5"/>
      <c r="W575" s="5"/>
      <c r="X575" s="5"/>
      <c r="Y575" s="5"/>
      <c r="Z575" s="5"/>
      <c r="AA575" s="5"/>
      <c r="AB575" s="5"/>
      <c r="AC575" s="5"/>
      <c r="AD575" s="5"/>
      <c r="AE575" s="5"/>
    </row>
    <row r="576" spans="1:31" ht="12">
      <c r="A576" s="7" t="s">
        <v>75</v>
      </c>
      <c r="B576" s="60">
        <v>8016.8</v>
      </c>
      <c r="C576" s="61">
        <v>2465.2</v>
      </c>
      <c r="D576" s="62">
        <f t="shared" si="148"/>
        <v>10482</v>
      </c>
      <c r="E576" s="60">
        <v>7186.6</v>
      </c>
      <c r="F576" s="61">
        <v>2243.6</v>
      </c>
      <c r="G576" s="62">
        <f t="shared" si="149"/>
        <v>9430.2</v>
      </c>
      <c r="H576" s="60">
        <v>7860.2</v>
      </c>
      <c r="I576" s="61">
        <v>2425.1</v>
      </c>
      <c r="J576" s="62">
        <f t="shared" si="145"/>
        <v>10285.3</v>
      </c>
      <c r="K576" s="60">
        <v>8692.2</v>
      </c>
      <c r="L576" s="61">
        <v>2698.4</v>
      </c>
      <c r="M576" s="62">
        <f t="shared" si="146"/>
        <v>11390.6</v>
      </c>
      <c r="N576" s="60">
        <f t="shared" si="151"/>
        <v>31755.800000000003</v>
      </c>
      <c r="O576" s="61">
        <f t="shared" si="152"/>
        <v>9832.3</v>
      </c>
      <c r="P576" s="62">
        <f t="shared" si="147"/>
        <v>41588.100000000006</v>
      </c>
      <c r="Q576" s="5"/>
      <c r="R576" s="5"/>
      <c r="S576" s="5"/>
      <c r="T576" s="5"/>
      <c r="U576" s="5"/>
      <c r="V576" s="5"/>
      <c r="W576" s="5"/>
      <c r="X576" s="5"/>
      <c r="Y576" s="5"/>
      <c r="Z576" s="5"/>
      <c r="AA576" s="5"/>
      <c r="AB576" s="5"/>
      <c r="AC576" s="5"/>
      <c r="AD576" s="5"/>
      <c r="AE576" s="5"/>
    </row>
    <row r="577" spans="1:31" ht="12.75" thickBot="1">
      <c r="A577" s="7" t="s">
        <v>26</v>
      </c>
      <c r="B577" s="60">
        <v>1166.6098035922157</v>
      </c>
      <c r="C577" s="61">
        <v>45922.99167642316</v>
      </c>
      <c r="D577" s="62">
        <f t="shared" si="148"/>
        <v>47089.60148001538</v>
      </c>
      <c r="E577" s="60">
        <v>1157.4956051347388</v>
      </c>
      <c r="F577" s="61">
        <v>46634.775681955296</v>
      </c>
      <c r="G577" s="62">
        <f t="shared" si="149"/>
        <v>47792.271287090036</v>
      </c>
      <c r="H577" s="60">
        <v>276.7132659243361</v>
      </c>
      <c r="I577" s="61">
        <v>37318.36208992749</v>
      </c>
      <c r="J577" s="62">
        <f t="shared" si="145"/>
        <v>37595.075355851826</v>
      </c>
      <c r="K577" s="60">
        <v>122.63665434870876</v>
      </c>
      <c r="L577" s="61">
        <v>7997.814786682934</v>
      </c>
      <c r="M577" s="62">
        <f t="shared" si="146"/>
        <v>8120.451441031642</v>
      </c>
      <c r="N577" s="60">
        <f t="shared" si="151"/>
        <v>2723.4553289999994</v>
      </c>
      <c r="O577" s="61">
        <f t="shared" si="152"/>
        <v>137873.94423498886</v>
      </c>
      <c r="P577" s="62">
        <f t="shared" si="147"/>
        <v>140597.39956398885</v>
      </c>
      <c r="Q577" s="5"/>
      <c r="R577" s="5"/>
      <c r="S577" s="5"/>
      <c r="T577" s="5"/>
      <c r="U577" s="5"/>
      <c r="V577" s="5"/>
      <c r="W577" s="5"/>
      <c r="X577" s="5"/>
      <c r="Y577" s="5"/>
      <c r="Z577" s="5"/>
      <c r="AA577" s="5"/>
      <c r="AB577" s="5"/>
      <c r="AC577" s="5"/>
      <c r="AD577" s="5"/>
      <c r="AE577" s="5"/>
    </row>
    <row r="578" spans="1:31" ht="12.75" thickBot="1">
      <c r="A578" s="31" t="s">
        <v>44</v>
      </c>
      <c r="B578" s="54">
        <f>B579+B580</f>
        <v>913.2343234039163</v>
      </c>
      <c r="C578" s="55">
        <f>C579+C580</f>
        <v>168382.09447219138</v>
      </c>
      <c r="D578" s="56">
        <f t="shared" si="148"/>
        <v>169295.3287955953</v>
      </c>
      <c r="E578" s="55">
        <f>E579+E580</f>
        <v>752.7613689029893</v>
      </c>
      <c r="F578" s="55">
        <f>F579+F580</f>
        <v>150042.96420492046</v>
      </c>
      <c r="G578" s="56">
        <f t="shared" si="149"/>
        <v>150795.72557382344</v>
      </c>
      <c r="H578" s="55">
        <f>SUM(H579:H580)</f>
        <v>838.3958922909721</v>
      </c>
      <c r="I578" s="55">
        <f>SUM(I579:I580)</f>
        <v>157851.6909143753</v>
      </c>
      <c r="J578" s="56">
        <f t="shared" si="145"/>
        <v>158690.08680666628</v>
      </c>
      <c r="K578" s="55">
        <f>K579+K580</f>
        <v>1011.5535403356378</v>
      </c>
      <c r="L578" s="55">
        <f>L579+L580</f>
        <v>179662.52297754723</v>
      </c>
      <c r="M578" s="56">
        <f t="shared" si="146"/>
        <v>180674.07651788287</v>
      </c>
      <c r="N578" s="57">
        <f>N579+N580</f>
        <v>3515.9451249335157</v>
      </c>
      <c r="O578" s="58">
        <f>O579+O580</f>
        <v>655939.2725690344</v>
      </c>
      <c r="P578" s="59">
        <f t="shared" si="147"/>
        <v>659455.2176939679</v>
      </c>
      <c r="Q578" s="5"/>
      <c r="R578" s="5"/>
      <c r="S578" s="5"/>
      <c r="T578" s="5"/>
      <c r="U578" s="5"/>
      <c r="V578" s="5"/>
      <c r="W578" s="5"/>
      <c r="X578" s="5"/>
      <c r="Y578" s="5"/>
      <c r="Z578" s="5"/>
      <c r="AA578" s="5"/>
      <c r="AB578" s="5"/>
      <c r="AC578" s="5"/>
      <c r="AD578" s="5"/>
      <c r="AE578" s="5"/>
    </row>
    <row r="579" spans="1:31" ht="12">
      <c r="A579" s="7" t="s">
        <v>45</v>
      </c>
      <c r="B579" s="60">
        <v>741.535211071384</v>
      </c>
      <c r="C579" s="61">
        <v>117327.47240670725</v>
      </c>
      <c r="D579" s="62">
        <f t="shared" si="148"/>
        <v>118069.00761777864</v>
      </c>
      <c r="E579" s="60">
        <v>597.3235817468012</v>
      </c>
      <c r="F579" s="61">
        <v>102094.229503754</v>
      </c>
      <c r="G579" s="62">
        <f t="shared" si="149"/>
        <v>102691.55308550081</v>
      </c>
      <c r="H579" s="60">
        <v>681.9473931553312</v>
      </c>
      <c r="I579" s="61">
        <v>112316.27478098858</v>
      </c>
      <c r="J579" s="62">
        <f t="shared" si="145"/>
        <v>112998.22217414391</v>
      </c>
      <c r="K579" s="60">
        <v>798.361839846483</v>
      </c>
      <c r="L579" s="61">
        <v>115228.7032841345</v>
      </c>
      <c r="M579" s="62">
        <f t="shared" si="146"/>
        <v>116027.065123981</v>
      </c>
      <c r="N579" s="60">
        <f aca="true" t="shared" si="153" ref="N579:O581">B579+E579+H579+K579</f>
        <v>2819.1680258199995</v>
      </c>
      <c r="O579" s="61">
        <f t="shared" si="153"/>
        <v>446966.6799755843</v>
      </c>
      <c r="P579" s="62">
        <f t="shared" si="147"/>
        <v>449785.8480014043</v>
      </c>
      <c r="Q579" s="5"/>
      <c r="R579" s="5"/>
      <c r="S579" s="5"/>
      <c r="T579" s="5"/>
      <c r="U579" s="5"/>
      <c r="V579" s="5"/>
      <c r="W579" s="5"/>
      <c r="X579" s="5"/>
      <c r="Y579" s="5"/>
      <c r="Z579" s="5"/>
      <c r="AA579" s="5"/>
      <c r="AB579" s="5"/>
      <c r="AC579" s="5"/>
      <c r="AD579" s="5"/>
      <c r="AE579" s="5"/>
    </row>
    <row r="580" spans="1:31" ht="12">
      <c r="A580" s="7" t="s">
        <v>46</v>
      </c>
      <c r="B580" s="60">
        <v>171.69911233253234</v>
      </c>
      <c r="C580" s="61">
        <v>51054.62206548412</v>
      </c>
      <c r="D580" s="62">
        <f t="shared" si="148"/>
        <v>51226.32117781666</v>
      </c>
      <c r="E580" s="60">
        <v>155.43778715618805</v>
      </c>
      <c r="F580" s="61">
        <v>47948.73470116646</v>
      </c>
      <c r="G580" s="62">
        <f t="shared" si="149"/>
        <v>48104.17248832265</v>
      </c>
      <c r="H580" s="60">
        <v>156.44849913564104</v>
      </c>
      <c r="I580" s="61">
        <v>45535.41613338672</v>
      </c>
      <c r="J580" s="62">
        <f t="shared" si="145"/>
        <v>45691.86463252237</v>
      </c>
      <c r="K580" s="60">
        <v>213.1917004891548</v>
      </c>
      <c r="L580" s="61">
        <v>64433.81969341272</v>
      </c>
      <c r="M580" s="62">
        <f t="shared" si="146"/>
        <v>64647.01139390188</v>
      </c>
      <c r="N580" s="60">
        <f t="shared" si="153"/>
        <v>696.7770991135162</v>
      </c>
      <c r="O580" s="61">
        <f t="shared" si="153"/>
        <v>208972.59259345</v>
      </c>
      <c r="P580" s="62">
        <f t="shared" si="147"/>
        <v>209669.36969256352</v>
      </c>
      <c r="Q580" s="5"/>
      <c r="R580" s="5"/>
      <c r="S580" s="5"/>
      <c r="T580" s="5"/>
      <c r="U580" s="5"/>
      <c r="V580" s="5"/>
      <c r="W580" s="5"/>
      <c r="X580" s="5"/>
      <c r="Y580" s="5"/>
      <c r="Z580" s="5"/>
      <c r="AA580" s="5"/>
      <c r="AB580" s="5"/>
      <c r="AC580" s="5"/>
      <c r="AD580" s="5"/>
      <c r="AE580" s="5"/>
    </row>
    <row r="581" spans="1:31" ht="12.75" thickBot="1">
      <c r="A581" s="7" t="s">
        <v>30</v>
      </c>
      <c r="B581" s="60">
        <v>96453.2</v>
      </c>
      <c r="C581" s="61"/>
      <c r="D581" s="62">
        <f t="shared" si="148"/>
        <v>96453.2</v>
      </c>
      <c r="E581" s="60">
        <v>98484.5</v>
      </c>
      <c r="F581" s="61"/>
      <c r="G581" s="62">
        <f t="shared" si="149"/>
        <v>98484.5</v>
      </c>
      <c r="H581" s="60">
        <v>96793.8</v>
      </c>
      <c r="I581" s="61"/>
      <c r="J581" s="62">
        <f t="shared" si="145"/>
        <v>96793.8</v>
      </c>
      <c r="K581" s="60">
        <v>111778.7</v>
      </c>
      <c r="L581" s="61"/>
      <c r="M581" s="62">
        <f t="shared" si="146"/>
        <v>111778.7</v>
      </c>
      <c r="N581" s="60">
        <f t="shared" si="153"/>
        <v>403510.2</v>
      </c>
      <c r="O581" s="61">
        <f t="shared" si="153"/>
        <v>0</v>
      </c>
      <c r="P581" s="62">
        <f t="shared" si="147"/>
        <v>403510.2</v>
      </c>
      <c r="Q581" s="5"/>
      <c r="R581" s="5"/>
      <c r="S581" s="5"/>
      <c r="T581" s="5"/>
      <c r="U581" s="5"/>
      <c r="V581" s="5"/>
      <c r="W581" s="5"/>
      <c r="X581" s="5"/>
      <c r="Y581" s="5"/>
      <c r="Z581" s="5"/>
      <c r="AA581" s="5"/>
      <c r="AB581" s="5"/>
      <c r="AC581" s="5"/>
      <c r="AD581" s="5"/>
      <c r="AE581" s="5"/>
    </row>
    <row r="582" spans="1:31" ht="12.75" thickBot="1">
      <c r="A582" s="31" t="s">
        <v>31</v>
      </c>
      <c r="B582" s="54">
        <f>B583+B584+B585</f>
        <v>6217.261216804345</v>
      </c>
      <c r="C582" s="55">
        <f>C583+C584+C585</f>
        <v>88174.2388043794</v>
      </c>
      <c r="D582" s="56">
        <f t="shared" si="148"/>
        <v>94391.50002118375</v>
      </c>
      <c r="E582" s="55">
        <f>E583+E584+E585</f>
        <v>6229.258969022777</v>
      </c>
      <c r="F582" s="55">
        <f>F583+F584+F585</f>
        <v>86517.93941688167</v>
      </c>
      <c r="G582" s="56">
        <f t="shared" si="149"/>
        <v>92747.19838590444</v>
      </c>
      <c r="H582" s="55">
        <f>SUM(H583:H585)</f>
        <v>6514.206697038835</v>
      </c>
      <c r="I582" s="55">
        <f>SUM(I583:I585)</f>
        <v>88602.52834094313</v>
      </c>
      <c r="J582" s="56">
        <f t="shared" si="145"/>
        <v>95116.73503798197</v>
      </c>
      <c r="K582" s="55">
        <f>K583+K584+K585</f>
        <v>5470.675871288608</v>
      </c>
      <c r="L582" s="55">
        <f>L583+L584+L585</f>
        <v>93645.65311950364</v>
      </c>
      <c r="M582" s="56">
        <f t="shared" si="146"/>
        <v>99116.32899079224</v>
      </c>
      <c r="N582" s="57">
        <f>N583+N584+N585</f>
        <v>24431.402754154566</v>
      </c>
      <c r="O582" s="58">
        <f>O583+O584+O585</f>
        <v>356940.3596817078</v>
      </c>
      <c r="P582" s="59">
        <f t="shared" si="147"/>
        <v>381371.7624358624</v>
      </c>
      <c r="Q582" s="5"/>
      <c r="R582" s="5"/>
      <c r="S582" s="5"/>
      <c r="T582" s="5"/>
      <c r="U582" s="5"/>
      <c r="V582" s="5"/>
      <c r="W582" s="5"/>
      <c r="X582" s="5"/>
      <c r="Y582" s="5"/>
      <c r="Z582" s="5"/>
      <c r="AA582" s="5"/>
      <c r="AB582" s="5"/>
      <c r="AC582" s="5"/>
      <c r="AD582" s="5"/>
      <c r="AE582" s="5"/>
    </row>
    <row r="583" spans="1:31" ht="12">
      <c r="A583" s="7" t="s">
        <v>76</v>
      </c>
      <c r="B583" s="60"/>
      <c r="C583" s="61">
        <v>31490.552901148094</v>
      </c>
      <c r="D583" s="62">
        <f t="shared" si="148"/>
        <v>31490.552901148094</v>
      </c>
      <c r="E583" s="60"/>
      <c r="F583" s="61">
        <v>31618.62396493256</v>
      </c>
      <c r="G583" s="62">
        <f t="shared" si="149"/>
        <v>31618.62396493256</v>
      </c>
      <c r="H583" s="60"/>
      <c r="I583" s="61">
        <v>32260.855022854812</v>
      </c>
      <c r="J583" s="62">
        <f t="shared" si="145"/>
        <v>32260.855022854812</v>
      </c>
      <c r="K583" s="60"/>
      <c r="L583" s="61">
        <v>33968.00410074884</v>
      </c>
      <c r="M583" s="62">
        <f t="shared" si="146"/>
        <v>33968.00410074884</v>
      </c>
      <c r="N583" s="60">
        <f aca="true" t="shared" si="154" ref="N583:O585">B583+E583+H583+K583</f>
        <v>0</v>
      </c>
      <c r="O583" s="61">
        <f t="shared" si="154"/>
        <v>129338.03598968431</v>
      </c>
      <c r="P583" s="62">
        <f t="shared" si="147"/>
        <v>129338.03598968431</v>
      </c>
      <c r="Q583" s="5"/>
      <c r="R583" s="5"/>
      <c r="S583" s="5"/>
      <c r="T583" s="5"/>
      <c r="U583" s="5"/>
      <c r="V583" s="5"/>
      <c r="W583" s="5"/>
      <c r="X583" s="5"/>
      <c r="Y583" s="5"/>
      <c r="Z583" s="5"/>
      <c r="AA583" s="5"/>
      <c r="AB583" s="5"/>
      <c r="AC583" s="5"/>
      <c r="AD583" s="5"/>
      <c r="AE583" s="5"/>
    </row>
    <row r="584" spans="1:31" ht="12">
      <c r="A584" s="7" t="s">
        <v>77</v>
      </c>
      <c r="B584" s="60">
        <v>5956.761216804345</v>
      </c>
      <c r="C584" s="61">
        <v>33271.12196063198</v>
      </c>
      <c r="D584" s="62">
        <f t="shared" si="148"/>
        <v>39227.88317743632</v>
      </c>
      <c r="E584" s="60">
        <v>5991.780649823937</v>
      </c>
      <c r="F584" s="61">
        <v>32435.589273636604</v>
      </c>
      <c r="G584" s="62">
        <f t="shared" si="149"/>
        <v>38427.369923460545</v>
      </c>
      <c r="H584" s="60">
        <v>6251.57326208311</v>
      </c>
      <c r="I584" s="61">
        <v>31712.592217058434</v>
      </c>
      <c r="J584" s="62">
        <f t="shared" si="145"/>
        <v>37964.16547914154</v>
      </c>
      <c r="K584" s="60">
        <v>5232.675871288608</v>
      </c>
      <c r="L584" s="61">
        <v>33359.46854867298</v>
      </c>
      <c r="M584" s="62">
        <f t="shared" si="146"/>
        <v>38592.14441996159</v>
      </c>
      <c r="N584" s="60">
        <f t="shared" si="154"/>
        <v>23432.791</v>
      </c>
      <c r="O584" s="61">
        <f t="shared" si="154"/>
        <v>130778.772</v>
      </c>
      <c r="P584" s="62">
        <f t="shared" si="147"/>
        <v>154211.563</v>
      </c>
      <c r="Q584" s="5"/>
      <c r="R584" s="5"/>
      <c r="S584" s="5"/>
      <c r="T584" s="5"/>
      <c r="U584" s="5"/>
      <c r="V584" s="5"/>
      <c r="W584" s="5"/>
      <c r="X584" s="5"/>
      <c r="Y584" s="5"/>
      <c r="Z584" s="5"/>
      <c r="AA584" s="5"/>
      <c r="AB584" s="5"/>
      <c r="AC584" s="5"/>
      <c r="AD584" s="5"/>
      <c r="AE584" s="5"/>
    </row>
    <row r="585" spans="1:31" ht="12.75" thickBot="1">
      <c r="A585" s="7" t="s">
        <v>78</v>
      </c>
      <c r="B585" s="60">
        <v>260.5</v>
      </c>
      <c r="C585" s="61">
        <v>23412.563942599325</v>
      </c>
      <c r="D585" s="62">
        <f t="shared" si="148"/>
        <v>23673.063942599325</v>
      </c>
      <c r="E585" s="60">
        <v>237.47831919883956</v>
      </c>
      <c r="F585" s="61">
        <v>22463.7261783125</v>
      </c>
      <c r="G585" s="62">
        <f t="shared" si="149"/>
        <v>22701.20449751134</v>
      </c>
      <c r="H585" s="60">
        <v>262.63343495572474</v>
      </c>
      <c r="I585" s="61">
        <v>24629.081101029875</v>
      </c>
      <c r="J585" s="62">
        <f t="shared" si="145"/>
        <v>24891.7145359856</v>
      </c>
      <c r="K585" s="60">
        <v>238</v>
      </c>
      <c r="L585" s="61">
        <v>26318.18047008182</v>
      </c>
      <c r="M585" s="62">
        <f t="shared" si="146"/>
        <v>26556.18047008182</v>
      </c>
      <c r="N585" s="60">
        <f t="shared" si="154"/>
        <v>998.6117541545643</v>
      </c>
      <c r="O585" s="61">
        <f t="shared" si="154"/>
        <v>96823.55169202352</v>
      </c>
      <c r="P585" s="62">
        <f t="shared" si="147"/>
        <v>97822.16344617809</v>
      </c>
      <c r="Q585" s="5"/>
      <c r="R585" s="5"/>
      <c r="S585" s="5"/>
      <c r="T585" s="5"/>
      <c r="U585" s="5"/>
      <c r="V585" s="5"/>
      <c r="W585" s="5"/>
      <c r="X585" s="5"/>
      <c r="Y585" s="5"/>
      <c r="Z585" s="5"/>
      <c r="AA585" s="5"/>
      <c r="AB585" s="5"/>
      <c r="AC585" s="5"/>
      <c r="AD585" s="5"/>
      <c r="AE585" s="5"/>
    </row>
    <row r="586" spans="1:31" s="70" customFormat="1" ht="12.75" thickBot="1">
      <c r="A586" s="39" t="s">
        <v>79</v>
      </c>
      <c r="B586" s="75">
        <f>B559+B560+B564+B567+B568+B569+B570+B571+B572+B573+B574+B575+B576+B577+B578+B581+B582</f>
        <v>368800.9785650269</v>
      </c>
      <c r="C586" s="71">
        <f>C559+C560+C564+C567+C568+C569+C570+C571+C572+C573+C574+C575+C576+C577+C578+C581+C582</f>
        <v>1191452.0758413668</v>
      </c>
      <c r="D586" s="68">
        <f t="shared" si="148"/>
        <v>1560253.0544063938</v>
      </c>
      <c r="E586" s="71">
        <f>E559+E560+E564+E567+E568+E569+E570+E571+E572+E573+E574+E575+E576+E577+E578+E581+E582</f>
        <v>418765.385400644</v>
      </c>
      <c r="F586" s="71">
        <f>F559+F560+F564+F567+F568+F569+F570+F571+F572+F573+F574+F575+F576+F577+F578+F581+F582</f>
        <v>1136932.8146717038</v>
      </c>
      <c r="G586" s="71">
        <f t="shared" si="149"/>
        <v>1555698.200072348</v>
      </c>
      <c r="H586" s="71">
        <f>H559+H560+H564+H567+H568+H569+H570+H571+H572+H573+H574+H575+H576+H577+H578+H581+H582</f>
        <v>364750.8656075581</v>
      </c>
      <c r="I586" s="71">
        <f>I559+I560+I564+I567+I568+I569+I570+I571+I572+I573+I574+I575+I576+I577+I578+I581+I582</f>
        <v>1053905.248025077</v>
      </c>
      <c r="J586" s="71">
        <f t="shared" si="145"/>
        <v>1418656.113632635</v>
      </c>
      <c r="K586" s="71">
        <f>K559+K560+K564+K567+K568+K569+K570+K571+K572+K573+K574+K575+K576+K577+K578+K581+K582</f>
        <v>318745.61317218456</v>
      </c>
      <c r="L586" s="71">
        <f>L559+L560+L564+L567+L568+L569+L570+L571+L572+L573+L574+L575+L576+L577+L578+L581+L582</f>
        <v>1026279.344657068</v>
      </c>
      <c r="M586" s="71">
        <f t="shared" si="146"/>
        <v>1345024.9578292526</v>
      </c>
      <c r="N586" s="71">
        <f>N559+N560+N564+N567+N568+N569+N570+N571+N572+N573+N574+N575+N576+N577+N578+N581+N582</f>
        <v>1471062.8427454138</v>
      </c>
      <c r="O586" s="72">
        <f>O559+O560+O564+O567+O568+O569+O570+O571+O572+O573+O574+O575+O576+O577+O578+O581+O582</f>
        <v>4408569.483195215</v>
      </c>
      <c r="P586" s="65">
        <f t="shared" si="147"/>
        <v>5879632.3259406295</v>
      </c>
      <c r="Q586" s="5"/>
      <c r="R586" s="5"/>
      <c r="S586" s="5"/>
      <c r="T586" s="5"/>
      <c r="U586" s="5"/>
      <c r="V586" s="5"/>
      <c r="W586" s="5"/>
      <c r="X586" s="5"/>
      <c r="Y586" s="5"/>
      <c r="Z586" s="5"/>
      <c r="AA586" s="5"/>
      <c r="AB586" s="5"/>
      <c r="AC586" s="5"/>
      <c r="AD586" s="5"/>
      <c r="AE586" s="5"/>
    </row>
    <row r="589" spans="1:16" ht="48.75" customHeight="1" thickBot="1">
      <c r="A589" s="81" t="s">
        <v>101</v>
      </c>
      <c r="B589" s="90"/>
      <c r="C589" s="90"/>
      <c r="D589" s="90"/>
      <c r="E589" s="90"/>
      <c r="F589" s="90"/>
      <c r="G589" s="90"/>
      <c r="H589" s="90"/>
      <c r="I589" s="90"/>
      <c r="J589" s="90"/>
      <c r="K589" s="90"/>
      <c r="L589" s="90"/>
      <c r="M589" s="90"/>
      <c r="N589" s="90"/>
      <c r="O589" s="90"/>
      <c r="P589" s="90"/>
    </row>
    <row r="590" spans="1:16" ht="13.5" thickBot="1" thickTop="1">
      <c r="A590" s="82" t="s">
        <v>1</v>
      </c>
      <c r="B590" s="84" t="s">
        <v>36</v>
      </c>
      <c r="C590" s="85"/>
      <c r="D590" s="86"/>
      <c r="E590" s="84" t="s">
        <v>37</v>
      </c>
      <c r="F590" s="85"/>
      <c r="G590" s="86"/>
      <c r="H590" s="84" t="s">
        <v>38</v>
      </c>
      <c r="I590" s="85"/>
      <c r="J590" s="86"/>
      <c r="K590" s="84" t="s">
        <v>39</v>
      </c>
      <c r="L590" s="85"/>
      <c r="M590" s="86"/>
      <c r="N590" s="84" t="s">
        <v>92</v>
      </c>
      <c r="O590" s="87"/>
      <c r="P590" s="88"/>
    </row>
    <row r="591" spans="1:16" ht="12.75" thickBot="1">
      <c r="A591" s="83"/>
      <c r="B591" s="13" t="s">
        <v>6</v>
      </c>
      <c r="C591" s="14" t="s">
        <v>7</v>
      </c>
      <c r="D591" s="15" t="s">
        <v>8</v>
      </c>
      <c r="E591" s="13" t="s">
        <v>6</v>
      </c>
      <c r="F591" s="14" t="s">
        <v>7</v>
      </c>
      <c r="G591" s="15" t="s">
        <v>8</v>
      </c>
      <c r="H591" s="13" t="s">
        <v>6</v>
      </c>
      <c r="I591" s="14" t="s">
        <v>7</v>
      </c>
      <c r="J591" s="15" t="s">
        <v>8</v>
      </c>
      <c r="K591" s="13" t="s">
        <v>6</v>
      </c>
      <c r="L591" s="14" t="s">
        <v>7</v>
      </c>
      <c r="M591" s="15" t="s">
        <v>8</v>
      </c>
      <c r="N591" s="36" t="s">
        <v>6</v>
      </c>
      <c r="O591" s="38" t="s">
        <v>7</v>
      </c>
      <c r="P591" s="49" t="s">
        <v>8</v>
      </c>
    </row>
    <row r="592" spans="1:31" ht="13.5" thickBot="1" thickTop="1">
      <c r="A592" s="6" t="s">
        <v>9</v>
      </c>
      <c r="B592" s="51">
        <v>483.68815490695556</v>
      </c>
      <c r="C592" s="51">
        <v>246170.86802601384</v>
      </c>
      <c r="D592" s="51">
        <f>B592+C592</f>
        <v>246654.5561809208</v>
      </c>
      <c r="E592" s="51">
        <v>334.4612430144056</v>
      </c>
      <c r="F592" s="52">
        <v>179207.43310867972</v>
      </c>
      <c r="G592" s="53">
        <f>E592+F592</f>
        <v>179541.89435169412</v>
      </c>
      <c r="H592" s="51">
        <v>291.15253298906515</v>
      </c>
      <c r="I592" s="52">
        <v>170193.51640702348</v>
      </c>
      <c r="J592" s="53">
        <f aca="true" t="shared" si="155" ref="J592:J619">H592+I592</f>
        <v>170484.66894001255</v>
      </c>
      <c r="K592" s="51">
        <v>281.75406908957353</v>
      </c>
      <c r="L592" s="52">
        <v>165091.3834582829</v>
      </c>
      <c r="M592" s="53">
        <f aca="true" t="shared" si="156" ref="M592:M619">K592+L592</f>
        <v>165373.13752737246</v>
      </c>
      <c r="N592" s="51">
        <f>B592+E592+H592+K592</f>
        <v>1391.0559999999998</v>
      </c>
      <c r="O592" s="52">
        <f>C592+F592+I592+L592</f>
        <v>760663.201</v>
      </c>
      <c r="P592" s="53">
        <f aca="true" t="shared" si="157" ref="P592:P619">N592+O592</f>
        <v>762054.257</v>
      </c>
      <c r="Q592" s="5"/>
      <c r="R592" s="5"/>
      <c r="S592" s="5"/>
      <c r="T592" s="5"/>
      <c r="U592" s="5"/>
      <c r="V592" s="5"/>
      <c r="W592" s="5"/>
      <c r="X592" s="5"/>
      <c r="Y592" s="5"/>
      <c r="Z592" s="5"/>
      <c r="AA592" s="5"/>
      <c r="AB592" s="5"/>
      <c r="AC592" s="5"/>
      <c r="AD592" s="5"/>
      <c r="AE592" s="5"/>
    </row>
    <row r="593" spans="1:31" ht="12.75" thickBot="1">
      <c r="A593" s="31" t="s">
        <v>10</v>
      </c>
      <c r="B593" s="54">
        <f>B594+B595+B596</f>
        <v>60884.393</v>
      </c>
      <c r="C593" s="55">
        <f>C594+C595+C596</f>
        <v>30165.978917854925</v>
      </c>
      <c r="D593" s="56">
        <f>B593+C593</f>
        <v>91050.37191785492</v>
      </c>
      <c r="E593" s="55">
        <f>E594+E595+E596</f>
        <v>67982.91994435147</v>
      </c>
      <c r="F593" s="55">
        <f>F594+F595+F596</f>
        <v>33753.943325699096</v>
      </c>
      <c r="G593" s="56">
        <f>E593+F593</f>
        <v>101736.86327005056</v>
      </c>
      <c r="H593" s="55">
        <f>SUM(H594:H596)</f>
        <v>78919.22124570404</v>
      </c>
      <c r="I593" s="55">
        <f>SUM(I594:I596)</f>
        <v>35327.7535384973</v>
      </c>
      <c r="J593" s="56">
        <f t="shared" si="155"/>
        <v>114246.97478420135</v>
      </c>
      <c r="K593" s="55">
        <f>K594+K595+K596</f>
        <v>70567.92499999999</v>
      </c>
      <c r="L593" s="55">
        <f>L594+L595+L596</f>
        <v>33659.26876350888</v>
      </c>
      <c r="M593" s="56">
        <f t="shared" si="156"/>
        <v>104227.19376350887</v>
      </c>
      <c r="N593" s="57">
        <f>N594+N595+N596</f>
        <v>278354.4591900555</v>
      </c>
      <c r="O593" s="58">
        <f>O594+O595+O596</f>
        <v>132906.94454556023</v>
      </c>
      <c r="P593" s="59">
        <f t="shared" si="157"/>
        <v>411261.4037356157</v>
      </c>
      <c r="Q593" s="5"/>
      <c r="R593" s="5"/>
      <c r="S593" s="5"/>
      <c r="T593" s="5"/>
      <c r="U593" s="5"/>
      <c r="V593" s="5"/>
      <c r="W593" s="5"/>
      <c r="X593" s="5"/>
      <c r="Y593" s="5"/>
      <c r="Z593" s="5"/>
      <c r="AA593" s="5"/>
      <c r="AB593" s="5"/>
      <c r="AC593" s="5"/>
      <c r="AD593" s="5"/>
      <c r="AE593" s="5"/>
    </row>
    <row r="594" spans="1:31" ht="12">
      <c r="A594" s="7" t="s">
        <v>73</v>
      </c>
      <c r="B594" s="60">
        <v>32120.6</v>
      </c>
      <c r="C594" s="61">
        <v>4794.2</v>
      </c>
      <c r="D594" s="62">
        <f aca="true" t="shared" si="158" ref="D594:D619">B594+C594</f>
        <v>36914.799999999996</v>
      </c>
      <c r="E594" s="60">
        <v>31435.3</v>
      </c>
      <c r="F594" s="61">
        <v>4856.7</v>
      </c>
      <c r="G594" s="62">
        <f aca="true" t="shared" si="159" ref="G594:G619">E594+F594</f>
        <v>36292</v>
      </c>
      <c r="H594" s="60">
        <v>37569</v>
      </c>
      <c r="I594" s="61">
        <v>6629.8</v>
      </c>
      <c r="J594" s="62">
        <f t="shared" si="155"/>
        <v>44198.8</v>
      </c>
      <c r="K594" s="60">
        <v>39059.6</v>
      </c>
      <c r="L594" s="61">
        <v>6242.2</v>
      </c>
      <c r="M594" s="62">
        <f t="shared" si="156"/>
        <v>45301.799999999996</v>
      </c>
      <c r="N594" s="60">
        <f aca="true" t="shared" si="160" ref="N594:O596">B594+E594+H594+K594</f>
        <v>140184.5</v>
      </c>
      <c r="O594" s="61">
        <f t="shared" si="160"/>
        <v>22522.9</v>
      </c>
      <c r="P594" s="62">
        <f t="shared" si="157"/>
        <v>162707.4</v>
      </c>
      <c r="Q594" s="5"/>
      <c r="R594" s="5"/>
      <c r="S594" s="5"/>
      <c r="T594" s="5"/>
      <c r="U594" s="5"/>
      <c r="V594" s="5"/>
      <c r="W594" s="5"/>
      <c r="X594" s="5"/>
      <c r="Y594" s="5"/>
      <c r="Z594" s="5"/>
      <c r="AA594" s="5"/>
      <c r="AB594" s="5"/>
      <c r="AC594" s="5"/>
      <c r="AD594" s="5"/>
      <c r="AE594" s="5"/>
    </row>
    <row r="595" spans="1:31" ht="12">
      <c r="A595" s="7" t="s">
        <v>40</v>
      </c>
      <c r="B595" s="60">
        <v>27749.5</v>
      </c>
      <c r="C595" s="61">
        <v>4739.3</v>
      </c>
      <c r="D595" s="62">
        <f t="shared" si="158"/>
        <v>32488.8</v>
      </c>
      <c r="E595" s="60">
        <v>35435.4</v>
      </c>
      <c r="F595" s="61">
        <v>6051.7</v>
      </c>
      <c r="G595" s="62">
        <f t="shared" si="159"/>
        <v>41487.1</v>
      </c>
      <c r="H595" s="60">
        <v>40342.6</v>
      </c>
      <c r="I595" s="61">
        <v>6960.7</v>
      </c>
      <c r="J595" s="62">
        <f t="shared" si="155"/>
        <v>47303.299999999996</v>
      </c>
      <c r="K595" s="60">
        <v>30459.3</v>
      </c>
      <c r="L595" s="61">
        <v>5287.5</v>
      </c>
      <c r="M595" s="62">
        <f t="shared" si="156"/>
        <v>35746.8</v>
      </c>
      <c r="N595" s="60">
        <f t="shared" si="160"/>
        <v>133986.8</v>
      </c>
      <c r="O595" s="61">
        <f t="shared" si="160"/>
        <v>23039.2</v>
      </c>
      <c r="P595" s="62">
        <f t="shared" si="157"/>
        <v>157026</v>
      </c>
      <c r="Q595" s="5"/>
      <c r="R595" s="5"/>
      <c r="S595" s="5"/>
      <c r="T595" s="5"/>
      <c r="U595" s="5"/>
      <c r="V595" s="5"/>
      <c r="W595" s="5"/>
      <c r="X595" s="5"/>
      <c r="Y595" s="5"/>
      <c r="Z595" s="5"/>
      <c r="AA595" s="5"/>
      <c r="AB595" s="5"/>
      <c r="AC595" s="5"/>
      <c r="AD595" s="5"/>
      <c r="AE595" s="5"/>
    </row>
    <row r="596" spans="1:31" ht="12.75" thickBot="1">
      <c r="A596" s="7" t="s">
        <v>13</v>
      </c>
      <c r="B596" s="60">
        <v>1014.293</v>
      </c>
      <c r="C596" s="61">
        <v>20632.478917854925</v>
      </c>
      <c r="D596" s="62">
        <f t="shared" si="158"/>
        <v>21646.771917854927</v>
      </c>
      <c r="E596" s="60">
        <v>1112.2199443514676</v>
      </c>
      <c r="F596" s="61">
        <v>22845.543325699095</v>
      </c>
      <c r="G596" s="62">
        <f t="shared" si="159"/>
        <v>23957.763270050564</v>
      </c>
      <c r="H596" s="60">
        <v>1007.6212457040361</v>
      </c>
      <c r="I596" s="61">
        <v>21737.253538497305</v>
      </c>
      <c r="J596" s="62">
        <f t="shared" si="155"/>
        <v>22744.87478420134</v>
      </c>
      <c r="K596" s="60">
        <v>1049.0249999999999</v>
      </c>
      <c r="L596" s="61">
        <v>22129.56876350888</v>
      </c>
      <c r="M596" s="62">
        <f t="shared" si="156"/>
        <v>23178.59376350888</v>
      </c>
      <c r="N596" s="60">
        <f t="shared" si="160"/>
        <v>4183.159190055503</v>
      </c>
      <c r="O596" s="61">
        <f t="shared" si="160"/>
        <v>87344.8445455602</v>
      </c>
      <c r="P596" s="62">
        <f t="shared" si="157"/>
        <v>91528.00373561571</v>
      </c>
      <c r="Q596" s="5"/>
      <c r="R596" s="5"/>
      <c r="S596" s="5"/>
      <c r="T596" s="5"/>
      <c r="U596" s="5"/>
      <c r="V596" s="5"/>
      <c r="W596" s="5"/>
      <c r="X596" s="5"/>
      <c r="Y596" s="5"/>
      <c r="Z596" s="5"/>
      <c r="AA596" s="5"/>
      <c r="AB596" s="5"/>
      <c r="AC596" s="5"/>
      <c r="AD596" s="5"/>
      <c r="AE596" s="5"/>
    </row>
    <row r="597" spans="1:31" ht="12.75" thickBot="1">
      <c r="A597" s="31" t="s">
        <v>14</v>
      </c>
      <c r="B597" s="54">
        <f>B598+B599</f>
        <v>58972.8211601421</v>
      </c>
      <c r="C597" s="55">
        <f>C598+C599</f>
        <v>192933.55420980643</v>
      </c>
      <c r="D597" s="56">
        <f t="shared" si="158"/>
        <v>251906.37536994854</v>
      </c>
      <c r="E597" s="55">
        <f>E598+E599</f>
        <v>95452.91237488152</v>
      </c>
      <c r="F597" s="55">
        <f>F598+F599</f>
        <v>193657.06068204503</v>
      </c>
      <c r="G597" s="56">
        <f t="shared" si="159"/>
        <v>289109.97305692657</v>
      </c>
      <c r="H597" s="55">
        <f>SUM(H598:H599)</f>
        <v>76362.36889908949</v>
      </c>
      <c r="I597" s="55">
        <f>SUM(I598:I599)</f>
        <v>192309.01578042077</v>
      </c>
      <c r="J597" s="56">
        <f t="shared" si="155"/>
        <v>268671.38467951026</v>
      </c>
      <c r="K597" s="55">
        <f>K598+K599</f>
        <v>52209.87338804899</v>
      </c>
      <c r="L597" s="55">
        <f>L598+L599</f>
        <v>169902.34509077153</v>
      </c>
      <c r="M597" s="56">
        <f t="shared" si="156"/>
        <v>222112.21847882052</v>
      </c>
      <c r="N597" s="57">
        <f>N598+N599</f>
        <v>282997.9758221621</v>
      </c>
      <c r="O597" s="58">
        <f>O598+O599</f>
        <v>748801.9757630436</v>
      </c>
      <c r="P597" s="59">
        <f t="shared" si="157"/>
        <v>1031799.9515852057</v>
      </c>
      <c r="Q597" s="5"/>
      <c r="R597" s="5"/>
      <c r="S597" s="5"/>
      <c r="T597" s="5"/>
      <c r="U597" s="5"/>
      <c r="V597" s="5"/>
      <c r="W597" s="5"/>
      <c r="X597" s="5"/>
      <c r="Y597" s="5"/>
      <c r="Z597" s="5"/>
      <c r="AA597" s="5"/>
      <c r="AB597" s="5"/>
      <c r="AC597" s="5"/>
      <c r="AD597" s="5"/>
      <c r="AE597" s="5"/>
    </row>
    <row r="598" spans="1:31" ht="12">
      <c r="A598" s="7" t="s">
        <v>15</v>
      </c>
      <c r="B598" s="60">
        <v>36330.57697022186</v>
      </c>
      <c r="C598" s="61">
        <v>3125.929155606307</v>
      </c>
      <c r="D598" s="62">
        <f t="shared" si="158"/>
        <v>39456.506125828164</v>
      </c>
      <c r="E598" s="60">
        <v>73487.73659768704</v>
      </c>
      <c r="F598" s="61">
        <v>7890.572949917637</v>
      </c>
      <c r="G598" s="62">
        <f t="shared" si="159"/>
        <v>81378.30954760467</v>
      </c>
      <c r="H598" s="60">
        <v>56754.827805110064</v>
      </c>
      <c r="I598" s="61">
        <v>6223.250182921028</v>
      </c>
      <c r="J598" s="62">
        <f t="shared" si="155"/>
        <v>62978.077988031095</v>
      </c>
      <c r="K598" s="60">
        <v>32462.53218541808</v>
      </c>
      <c r="L598" s="61">
        <v>3746.40603832153</v>
      </c>
      <c r="M598" s="62">
        <f t="shared" si="156"/>
        <v>36208.93822373961</v>
      </c>
      <c r="N598" s="60">
        <f aca="true" t="shared" si="161" ref="N598:N610">B598+E598+H598+K598</f>
        <v>199035.67355843703</v>
      </c>
      <c r="O598" s="61">
        <f aca="true" t="shared" si="162" ref="O598:O610">C598+F598+I598+L598</f>
        <v>20986.1583267665</v>
      </c>
      <c r="P598" s="62">
        <f t="shared" si="157"/>
        <v>220021.83188520354</v>
      </c>
      <c r="Q598" s="5"/>
      <c r="R598" s="5"/>
      <c r="S598" s="5"/>
      <c r="T598" s="5"/>
      <c r="U598" s="5"/>
      <c r="V598" s="5"/>
      <c r="W598" s="5"/>
      <c r="X598" s="5"/>
      <c r="Y598" s="5"/>
      <c r="Z598" s="5"/>
      <c r="AA598" s="5"/>
      <c r="AB598" s="5"/>
      <c r="AC598" s="5"/>
      <c r="AD598" s="5"/>
      <c r="AE598" s="5"/>
    </row>
    <row r="599" spans="1:31" ht="12">
      <c r="A599" s="7" t="s">
        <v>16</v>
      </c>
      <c r="B599" s="60">
        <v>22642.24418992024</v>
      </c>
      <c r="C599" s="61">
        <v>189807.62505420012</v>
      </c>
      <c r="D599" s="62">
        <f t="shared" si="158"/>
        <v>212449.86924412037</v>
      </c>
      <c r="E599" s="60">
        <v>21965.175777194487</v>
      </c>
      <c r="F599" s="61">
        <v>185766.4877321274</v>
      </c>
      <c r="G599" s="62">
        <f t="shared" si="159"/>
        <v>207731.6635093219</v>
      </c>
      <c r="H599" s="60">
        <v>19607.54109397942</v>
      </c>
      <c r="I599" s="61">
        <v>186085.76559749973</v>
      </c>
      <c r="J599" s="62">
        <f t="shared" si="155"/>
        <v>205693.30669147914</v>
      </c>
      <c r="K599" s="60">
        <v>19747.341202630912</v>
      </c>
      <c r="L599" s="61">
        <v>166155.93905245</v>
      </c>
      <c r="M599" s="62">
        <f t="shared" si="156"/>
        <v>185903.28025508093</v>
      </c>
      <c r="N599" s="60">
        <f t="shared" si="161"/>
        <v>83962.30226372505</v>
      </c>
      <c r="O599" s="61">
        <f t="shared" si="162"/>
        <v>727815.8174362772</v>
      </c>
      <c r="P599" s="62">
        <f t="shared" si="157"/>
        <v>811778.1197000023</v>
      </c>
      <c r="Q599" s="5"/>
      <c r="R599" s="5"/>
      <c r="S599" s="5"/>
      <c r="T599" s="5"/>
      <c r="U599" s="5"/>
      <c r="V599" s="5"/>
      <c r="W599" s="5"/>
      <c r="X599" s="5"/>
      <c r="Y599" s="5"/>
      <c r="Z599" s="5"/>
      <c r="AA599" s="5"/>
      <c r="AB599" s="5"/>
      <c r="AC599" s="5"/>
      <c r="AD599" s="5"/>
      <c r="AE599" s="5"/>
    </row>
    <row r="600" spans="1:31" ht="12">
      <c r="A600" s="7" t="s">
        <v>17</v>
      </c>
      <c r="B600" s="60">
        <v>20690.092660359667</v>
      </c>
      <c r="C600" s="61">
        <v>8496.05785241155</v>
      </c>
      <c r="D600" s="62">
        <f t="shared" si="158"/>
        <v>29186.150512771215</v>
      </c>
      <c r="E600" s="60">
        <v>19547.060314851562</v>
      </c>
      <c r="F600" s="61">
        <v>8044.106960501352</v>
      </c>
      <c r="G600" s="62">
        <f t="shared" si="159"/>
        <v>27591.167275352913</v>
      </c>
      <c r="H600" s="60">
        <v>22250.75924962508</v>
      </c>
      <c r="I600" s="61">
        <v>9866.947706959334</v>
      </c>
      <c r="J600" s="62">
        <f t="shared" si="155"/>
        <v>32117.706956584414</v>
      </c>
      <c r="K600" s="60">
        <v>20697.663954163698</v>
      </c>
      <c r="L600" s="61">
        <v>8718.252480127765</v>
      </c>
      <c r="M600" s="62">
        <f t="shared" si="156"/>
        <v>29415.916434291463</v>
      </c>
      <c r="N600" s="60">
        <f t="shared" si="161"/>
        <v>83185.576179</v>
      </c>
      <c r="O600" s="61">
        <f t="shared" si="162"/>
        <v>35125.365000000005</v>
      </c>
      <c r="P600" s="62">
        <f t="shared" si="157"/>
        <v>118310.941179</v>
      </c>
      <c r="Q600" s="5"/>
      <c r="R600" s="5"/>
      <c r="S600" s="5"/>
      <c r="T600" s="5"/>
      <c r="U600" s="5"/>
      <c r="V600" s="5"/>
      <c r="W600" s="5"/>
      <c r="X600" s="5"/>
      <c r="Y600" s="5"/>
      <c r="Z600" s="5"/>
      <c r="AA600" s="5"/>
      <c r="AB600" s="5"/>
      <c r="AC600" s="5"/>
      <c r="AD600" s="5"/>
      <c r="AE600" s="5"/>
    </row>
    <row r="601" spans="1:31" ht="12">
      <c r="A601" s="7" t="s">
        <v>74</v>
      </c>
      <c r="B601" s="60">
        <v>4258.780522947983</v>
      </c>
      <c r="C601" s="61">
        <v>4730.516453781551</v>
      </c>
      <c r="D601" s="62">
        <f t="shared" si="158"/>
        <v>8989.296976729533</v>
      </c>
      <c r="E601" s="60">
        <v>4530.699472853486</v>
      </c>
      <c r="F601" s="63">
        <v>5235.339446351254</v>
      </c>
      <c r="G601" s="62">
        <f t="shared" si="159"/>
        <v>9766.03891920474</v>
      </c>
      <c r="H601" s="60">
        <v>3905.076737863882</v>
      </c>
      <c r="I601" s="63">
        <v>4499.662094167886</v>
      </c>
      <c r="J601" s="62">
        <f t="shared" si="155"/>
        <v>8404.738832031768</v>
      </c>
      <c r="K601" s="60">
        <v>3851.462684270845</v>
      </c>
      <c r="L601" s="63">
        <v>4482.937587763021</v>
      </c>
      <c r="M601" s="62">
        <f t="shared" si="156"/>
        <v>8334.400272033865</v>
      </c>
      <c r="N601" s="60">
        <f t="shared" si="161"/>
        <v>16546.019417936197</v>
      </c>
      <c r="O601" s="61">
        <f t="shared" si="162"/>
        <v>18948.45558206371</v>
      </c>
      <c r="P601" s="62">
        <f t="shared" si="157"/>
        <v>35494.474999999904</v>
      </c>
      <c r="Q601" s="5"/>
      <c r="R601" s="5"/>
      <c r="S601" s="5"/>
      <c r="T601" s="5"/>
      <c r="U601" s="5"/>
      <c r="V601" s="5"/>
      <c r="W601" s="5"/>
      <c r="X601" s="5"/>
      <c r="Y601" s="5"/>
      <c r="Z601" s="5"/>
      <c r="AA601" s="5"/>
      <c r="AB601" s="5"/>
      <c r="AC601" s="5"/>
      <c r="AD601" s="5"/>
      <c r="AE601" s="5"/>
    </row>
    <row r="602" spans="1:31" ht="12">
      <c r="A602" s="7" t="s">
        <v>19</v>
      </c>
      <c r="B602" s="60">
        <v>9523.252778061851</v>
      </c>
      <c r="C602" s="61">
        <v>96232.56756315415</v>
      </c>
      <c r="D602" s="62">
        <f t="shared" si="158"/>
        <v>105755.82034121601</v>
      </c>
      <c r="E602" s="60">
        <v>12011.203217902537</v>
      </c>
      <c r="F602" s="63">
        <v>122837.15269450568</v>
      </c>
      <c r="G602" s="62">
        <f t="shared" si="159"/>
        <v>134848.3559124082</v>
      </c>
      <c r="H602" s="60">
        <v>9169.926269519054</v>
      </c>
      <c r="I602" s="63">
        <v>110605.29998842199</v>
      </c>
      <c r="J602" s="62">
        <f t="shared" si="155"/>
        <v>119775.22625794105</v>
      </c>
      <c r="K602" s="60">
        <v>10560.522705803549</v>
      </c>
      <c r="L602" s="63">
        <v>110256.66222530924</v>
      </c>
      <c r="M602" s="62">
        <f t="shared" si="156"/>
        <v>120817.18493111279</v>
      </c>
      <c r="N602" s="60">
        <f t="shared" si="161"/>
        <v>41264.90497128699</v>
      </c>
      <c r="O602" s="61">
        <f t="shared" si="162"/>
        <v>439931.6824713911</v>
      </c>
      <c r="P602" s="62">
        <f t="shared" si="157"/>
        <v>481196.5874426781</v>
      </c>
      <c r="Q602" s="5"/>
      <c r="R602" s="5"/>
      <c r="S602" s="5"/>
      <c r="T602" s="5"/>
      <c r="U602" s="5"/>
      <c r="V602" s="5"/>
      <c r="W602" s="5"/>
      <c r="X602" s="5"/>
      <c r="Y602" s="5"/>
      <c r="Z602" s="5"/>
      <c r="AA602" s="5"/>
      <c r="AB602" s="5"/>
      <c r="AC602" s="5"/>
      <c r="AD602" s="5"/>
      <c r="AE602" s="5"/>
    </row>
    <row r="603" spans="1:31" ht="12">
      <c r="A603" s="7" t="s">
        <v>20</v>
      </c>
      <c r="B603" s="60">
        <v>14369.362089230697</v>
      </c>
      <c r="C603" s="61">
        <v>77127.31855198853</v>
      </c>
      <c r="D603" s="62">
        <f t="shared" si="158"/>
        <v>91496.68064121922</v>
      </c>
      <c r="E603" s="60">
        <v>11968.361174856234</v>
      </c>
      <c r="F603" s="61">
        <v>71281.18066875808</v>
      </c>
      <c r="G603" s="62">
        <f t="shared" si="159"/>
        <v>83249.54184361432</v>
      </c>
      <c r="H603" s="60">
        <v>10499.654060402834</v>
      </c>
      <c r="I603" s="61">
        <v>62108.77499796629</v>
      </c>
      <c r="J603" s="62">
        <f t="shared" si="155"/>
        <v>72608.42905836913</v>
      </c>
      <c r="K603" s="60">
        <v>13384.590001010236</v>
      </c>
      <c r="L603" s="61">
        <v>73807.04645578713</v>
      </c>
      <c r="M603" s="62">
        <f t="shared" si="156"/>
        <v>87191.63645679737</v>
      </c>
      <c r="N603" s="60">
        <f t="shared" si="161"/>
        <v>50221.9673255</v>
      </c>
      <c r="O603" s="61">
        <f t="shared" si="162"/>
        <v>284324.3206745001</v>
      </c>
      <c r="P603" s="62">
        <f t="shared" si="157"/>
        <v>334546.28800000006</v>
      </c>
      <c r="Q603" s="5"/>
      <c r="R603" s="5"/>
      <c r="S603" s="5"/>
      <c r="T603" s="5"/>
      <c r="U603" s="5"/>
      <c r="V603" s="5"/>
      <c r="W603" s="5"/>
      <c r="X603" s="5"/>
      <c r="Y603" s="5"/>
      <c r="Z603" s="5"/>
      <c r="AA603" s="5"/>
      <c r="AB603" s="5"/>
      <c r="AC603" s="5"/>
      <c r="AD603" s="5"/>
      <c r="AE603" s="5"/>
    </row>
    <row r="604" spans="1:31" ht="12">
      <c r="A604" s="7" t="s">
        <v>21</v>
      </c>
      <c r="B604" s="60">
        <v>7137.594370024298</v>
      </c>
      <c r="C604" s="61">
        <v>28107.257819797836</v>
      </c>
      <c r="D604" s="62">
        <f t="shared" si="158"/>
        <v>35244.85218982214</v>
      </c>
      <c r="E604" s="60">
        <v>8020.622433798552</v>
      </c>
      <c r="F604" s="61">
        <v>31318.35563692819</v>
      </c>
      <c r="G604" s="62">
        <f t="shared" si="159"/>
        <v>39338.97807072674</v>
      </c>
      <c r="H604" s="60">
        <v>7585.973455621734</v>
      </c>
      <c r="I604" s="61">
        <v>29679.76000546953</v>
      </c>
      <c r="J604" s="62">
        <f t="shared" si="155"/>
        <v>37265.733461091266</v>
      </c>
      <c r="K604" s="60">
        <v>7261.085740555418</v>
      </c>
      <c r="L604" s="61">
        <v>28842.586537804455</v>
      </c>
      <c r="M604" s="62">
        <f t="shared" si="156"/>
        <v>36103.672278359874</v>
      </c>
      <c r="N604" s="60">
        <f t="shared" si="161"/>
        <v>30005.276000000005</v>
      </c>
      <c r="O604" s="61">
        <f t="shared" si="162"/>
        <v>117947.96000000002</v>
      </c>
      <c r="P604" s="62">
        <f t="shared" si="157"/>
        <v>147953.23600000003</v>
      </c>
      <c r="Q604" s="5"/>
      <c r="R604" s="5"/>
      <c r="S604" s="5"/>
      <c r="T604" s="5"/>
      <c r="U604" s="5"/>
      <c r="V604" s="5"/>
      <c r="W604" s="5"/>
      <c r="X604" s="5"/>
      <c r="Y604" s="5"/>
      <c r="Z604" s="5"/>
      <c r="AA604" s="5"/>
      <c r="AB604" s="5"/>
      <c r="AC604" s="5"/>
      <c r="AD604" s="5"/>
      <c r="AE604" s="5"/>
    </row>
    <row r="605" spans="1:31" ht="12">
      <c r="A605" s="7" t="s">
        <v>58</v>
      </c>
      <c r="B605" s="60">
        <v>296.62127163211085</v>
      </c>
      <c r="C605" s="61">
        <v>7507.893961437223</v>
      </c>
      <c r="D605" s="62">
        <f t="shared" si="158"/>
        <v>7804.515233069334</v>
      </c>
      <c r="E605" s="60">
        <v>252.93151433807077</v>
      </c>
      <c r="F605" s="61">
        <v>6258.250892079898</v>
      </c>
      <c r="G605" s="62">
        <f t="shared" si="159"/>
        <v>6511.182406417969</v>
      </c>
      <c r="H605" s="60">
        <v>240.9041030293389</v>
      </c>
      <c r="I605" s="61">
        <v>6485.896257033271</v>
      </c>
      <c r="J605" s="62">
        <f t="shared" si="155"/>
        <v>6726.80036006261</v>
      </c>
      <c r="K605" s="60">
        <v>283.29111100047953</v>
      </c>
      <c r="L605" s="61">
        <v>6511.822589449609</v>
      </c>
      <c r="M605" s="62">
        <f t="shared" si="156"/>
        <v>6795.113700450089</v>
      </c>
      <c r="N605" s="60">
        <f t="shared" si="161"/>
        <v>1073.748</v>
      </c>
      <c r="O605" s="61">
        <f t="shared" si="162"/>
        <v>26763.8637</v>
      </c>
      <c r="P605" s="62">
        <f t="shared" si="157"/>
        <v>27837.6117</v>
      </c>
      <c r="Q605" s="5"/>
      <c r="R605" s="5"/>
      <c r="S605" s="5"/>
      <c r="T605" s="5"/>
      <c r="U605" s="5"/>
      <c r="V605" s="5"/>
      <c r="W605" s="5"/>
      <c r="X605" s="5"/>
      <c r="Y605" s="5"/>
      <c r="Z605" s="5"/>
      <c r="AA605" s="5"/>
      <c r="AB605" s="5"/>
      <c r="AC605" s="5"/>
      <c r="AD605" s="5"/>
      <c r="AE605" s="5"/>
    </row>
    <row r="606" spans="1:31" ht="12">
      <c r="A606" s="7" t="s">
        <v>22</v>
      </c>
      <c r="B606" s="60">
        <v>21470.8</v>
      </c>
      <c r="C606" s="61"/>
      <c r="D606" s="62">
        <f t="shared" si="158"/>
        <v>21470.8</v>
      </c>
      <c r="E606" s="60">
        <v>24053.1</v>
      </c>
      <c r="F606" s="61"/>
      <c r="G606" s="62">
        <f t="shared" si="159"/>
        <v>24053.1</v>
      </c>
      <c r="H606" s="60">
        <v>21162.5</v>
      </c>
      <c r="I606" s="61"/>
      <c r="J606" s="62">
        <f t="shared" si="155"/>
        <v>21162.5</v>
      </c>
      <c r="K606" s="60">
        <v>26086.2</v>
      </c>
      <c r="L606" s="61"/>
      <c r="M606" s="62">
        <f t="shared" si="156"/>
        <v>26086.2</v>
      </c>
      <c r="N606" s="60">
        <f t="shared" si="161"/>
        <v>92772.59999999999</v>
      </c>
      <c r="O606" s="61">
        <f t="shared" si="162"/>
        <v>0</v>
      </c>
      <c r="P606" s="62">
        <f t="shared" si="157"/>
        <v>92772.59999999999</v>
      </c>
      <c r="Q606" s="5"/>
      <c r="R606" s="5"/>
      <c r="S606" s="5"/>
      <c r="T606" s="5"/>
      <c r="U606" s="5"/>
      <c r="V606" s="5"/>
      <c r="W606" s="5"/>
      <c r="X606" s="5"/>
      <c r="Y606" s="5"/>
      <c r="Z606" s="5"/>
      <c r="AA606" s="5"/>
      <c r="AB606" s="5"/>
      <c r="AC606" s="5"/>
      <c r="AD606" s="5"/>
      <c r="AE606" s="5"/>
    </row>
    <row r="607" spans="1:31" ht="12">
      <c r="A607" s="7" t="s">
        <v>23</v>
      </c>
      <c r="B607" s="60">
        <v>12707.146018410296</v>
      </c>
      <c r="C607" s="61">
        <v>226704.19392707586</v>
      </c>
      <c r="D607" s="62">
        <f t="shared" si="158"/>
        <v>239411.33994548616</v>
      </c>
      <c r="E607" s="60">
        <v>13999.631124980366</v>
      </c>
      <c r="F607" s="63">
        <v>264087.34581316414</v>
      </c>
      <c r="G607" s="62">
        <f t="shared" si="159"/>
        <v>278086.9769381445</v>
      </c>
      <c r="H607" s="60">
        <v>9157.999668562703</v>
      </c>
      <c r="I607" s="63">
        <v>180995.4353101763</v>
      </c>
      <c r="J607" s="62">
        <f t="shared" si="155"/>
        <v>190153.434978739</v>
      </c>
      <c r="K607" s="60">
        <v>11213.806233455953</v>
      </c>
      <c r="L607" s="61">
        <v>194324.53595986386</v>
      </c>
      <c r="M607" s="62">
        <f t="shared" si="156"/>
        <v>205538.3421933198</v>
      </c>
      <c r="N607" s="60">
        <f t="shared" si="161"/>
        <v>47078.583045409316</v>
      </c>
      <c r="O607" s="61">
        <f t="shared" si="162"/>
        <v>866111.5110102801</v>
      </c>
      <c r="P607" s="62">
        <f t="shared" si="157"/>
        <v>913190.0940556894</v>
      </c>
      <c r="Q607" s="5"/>
      <c r="R607" s="5"/>
      <c r="S607" s="5"/>
      <c r="T607" s="5"/>
      <c r="U607" s="5"/>
      <c r="V607" s="5"/>
      <c r="W607" s="5"/>
      <c r="X607" s="5"/>
      <c r="Y607" s="5"/>
      <c r="Z607" s="5"/>
      <c r="AA607" s="5"/>
      <c r="AB607" s="5"/>
      <c r="AC607" s="5"/>
      <c r="AD607" s="5"/>
      <c r="AE607" s="5"/>
    </row>
    <row r="608" spans="1:31" ht="12">
      <c r="A608" s="7" t="s">
        <v>24</v>
      </c>
      <c r="B608" s="60">
        <v>29772.976839323877</v>
      </c>
      <c r="C608" s="61">
        <v>31170.187611364516</v>
      </c>
      <c r="D608" s="62">
        <f t="shared" si="158"/>
        <v>60943.16445068839</v>
      </c>
      <c r="E608" s="60">
        <v>28210.48219938899</v>
      </c>
      <c r="F608" s="61">
        <v>33051.661683639664</v>
      </c>
      <c r="G608" s="62">
        <f t="shared" si="159"/>
        <v>61262.14388302865</v>
      </c>
      <c r="H608" s="60">
        <v>28034.4654419206</v>
      </c>
      <c r="I608" s="61">
        <v>30282.081102251705</v>
      </c>
      <c r="J608" s="62">
        <f t="shared" si="155"/>
        <v>58316.546544172306</v>
      </c>
      <c r="K608" s="60">
        <v>22527.075519366517</v>
      </c>
      <c r="L608" s="61">
        <v>25186.569602744094</v>
      </c>
      <c r="M608" s="62">
        <f t="shared" si="156"/>
        <v>47713.64512211061</v>
      </c>
      <c r="N608" s="60">
        <f t="shared" si="161"/>
        <v>108545</v>
      </c>
      <c r="O608" s="61">
        <f t="shared" si="162"/>
        <v>119690.49999999997</v>
      </c>
      <c r="P608" s="62">
        <f t="shared" si="157"/>
        <v>228235.49999999997</v>
      </c>
      <c r="Q608" s="5"/>
      <c r="R608" s="5"/>
      <c r="S608" s="5"/>
      <c r="T608" s="5"/>
      <c r="U608" s="5"/>
      <c r="V608" s="5"/>
      <c r="W608" s="5"/>
      <c r="X608" s="5"/>
      <c r="Y608" s="5"/>
      <c r="Z608" s="5"/>
      <c r="AA608" s="5"/>
      <c r="AB608" s="5"/>
      <c r="AC608" s="5"/>
      <c r="AD608" s="5"/>
      <c r="AE608" s="5"/>
    </row>
    <row r="609" spans="1:31" ht="12">
      <c r="A609" s="7" t="s">
        <v>75</v>
      </c>
      <c r="B609" s="60">
        <v>8510.3</v>
      </c>
      <c r="C609" s="61">
        <v>2646</v>
      </c>
      <c r="D609" s="62">
        <f t="shared" si="158"/>
        <v>11156.3</v>
      </c>
      <c r="E609" s="60">
        <v>7724.5</v>
      </c>
      <c r="F609" s="61">
        <v>2421.8</v>
      </c>
      <c r="G609" s="62">
        <f t="shared" si="159"/>
        <v>10146.3</v>
      </c>
      <c r="H609" s="60">
        <v>8406.6</v>
      </c>
      <c r="I609" s="61">
        <v>2627.4</v>
      </c>
      <c r="J609" s="62">
        <f t="shared" si="155"/>
        <v>11034</v>
      </c>
      <c r="K609" s="60">
        <v>9333.7</v>
      </c>
      <c r="L609" s="61">
        <v>2907.9</v>
      </c>
      <c r="M609" s="62">
        <f t="shared" si="156"/>
        <v>12241.6</v>
      </c>
      <c r="N609" s="60">
        <f t="shared" si="161"/>
        <v>33975.100000000006</v>
      </c>
      <c r="O609" s="61">
        <f t="shared" si="162"/>
        <v>10603.1</v>
      </c>
      <c r="P609" s="62">
        <f t="shared" si="157"/>
        <v>44578.200000000004</v>
      </c>
      <c r="Q609" s="5"/>
      <c r="R609" s="5"/>
      <c r="S609" s="5"/>
      <c r="T609" s="5"/>
      <c r="U609" s="5"/>
      <c r="V609" s="5"/>
      <c r="W609" s="5"/>
      <c r="X609" s="5"/>
      <c r="Y609" s="5"/>
      <c r="Z609" s="5"/>
      <c r="AA609" s="5"/>
      <c r="AB609" s="5"/>
      <c r="AC609" s="5"/>
      <c r="AD609" s="5"/>
      <c r="AE609" s="5"/>
    </row>
    <row r="610" spans="1:31" ht="12.75" thickBot="1">
      <c r="A610" s="7" t="s">
        <v>26</v>
      </c>
      <c r="B610" s="60">
        <v>493.60495604178715</v>
      </c>
      <c r="C610" s="61">
        <v>12500.185988109457</v>
      </c>
      <c r="D610" s="62">
        <f t="shared" si="158"/>
        <v>12993.790944151244</v>
      </c>
      <c r="E610" s="60">
        <v>817.2959422576052</v>
      </c>
      <c r="F610" s="61">
        <v>28220.429559488388</v>
      </c>
      <c r="G610" s="62">
        <f t="shared" si="159"/>
        <v>29037.725501745994</v>
      </c>
      <c r="H610" s="60">
        <v>273.1965975218335</v>
      </c>
      <c r="I610" s="61">
        <v>28931.868045159903</v>
      </c>
      <c r="J610" s="62">
        <f t="shared" si="155"/>
        <v>29205.064642681737</v>
      </c>
      <c r="K610" s="60">
        <v>641.8598113787735</v>
      </c>
      <c r="L610" s="61">
        <v>42083.52110004224</v>
      </c>
      <c r="M610" s="62">
        <f t="shared" si="156"/>
        <v>42725.380911421016</v>
      </c>
      <c r="N610" s="60">
        <f t="shared" si="161"/>
        <v>2225.9573071999994</v>
      </c>
      <c r="O610" s="61">
        <f t="shared" si="162"/>
        <v>111736.0046928</v>
      </c>
      <c r="P610" s="62">
        <f t="shared" si="157"/>
        <v>113961.962</v>
      </c>
      <c r="Q610" s="5"/>
      <c r="R610" s="5"/>
      <c r="S610" s="5"/>
      <c r="T610" s="5"/>
      <c r="U610" s="5"/>
      <c r="V610" s="5"/>
      <c r="W610" s="5"/>
      <c r="X610" s="5"/>
      <c r="Y610" s="5"/>
      <c r="Z610" s="5"/>
      <c r="AA610" s="5"/>
      <c r="AB610" s="5"/>
      <c r="AC610" s="5"/>
      <c r="AD610" s="5"/>
      <c r="AE610" s="5"/>
    </row>
    <row r="611" spans="1:31" ht="12.75" thickBot="1">
      <c r="A611" s="31" t="s">
        <v>44</v>
      </c>
      <c r="B611" s="54">
        <f>B612+B613</f>
        <v>1061.4165367587561</v>
      </c>
      <c r="C611" s="55">
        <f>C612+C613</f>
        <v>186457.45421206785</v>
      </c>
      <c r="D611" s="56">
        <f t="shared" si="158"/>
        <v>187518.87074882662</v>
      </c>
      <c r="E611" s="55">
        <f>E612+E613</f>
        <v>914.7371572877704</v>
      </c>
      <c r="F611" s="55">
        <f>F612+F613</f>
        <v>172426.03034132696</v>
      </c>
      <c r="G611" s="56">
        <f t="shared" si="159"/>
        <v>173340.76749861473</v>
      </c>
      <c r="H611" s="55">
        <f>SUM(H612:H613)</f>
        <v>987.3043686229807</v>
      </c>
      <c r="I611" s="55">
        <f>SUM(I612:I613)</f>
        <v>173512.10908843865</v>
      </c>
      <c r="J611" s="56">
        <f t="shared" si="155"/>
        <v>174499.41345706163</v>
      </c>
      <c r="K611" s="55">
        <f>K612+K613</f>
        <v>1154.929403771406</v>
      </c>
      <c r="L611" s="55">
        <f>L612+L613</f>
        <v>189266.26950458268</v>
      </c>
      <c r="M611" s="56">
        <f t="shared" si="156"/>
        <v>190421.1989083541</v>
      </c>
      <c r="N611" s="57">
        <f>N612+N613</f>
        <v>4118.387466440913</v>
      </c>
      <c r="O611" s="58">
        <f>O612+O613</f>
        <v>721661.8631464161</v>
      </c>
      <c r="P611" s="59">
        <f t="shared" si="157"/>
        <v>725780.250612857</v>
      </c>
      <c r="Q611" s="5"/>
      <c r="R611" s="5"/>
      <c r="S611" s="5"/>
      <c r="T611" s="5"/>
      <c r="U611" s="5"/>
      <c r="V611" s="5"/>
      <c r="W611" s="5"/>
      <c r="X611" s="5"/>
      <c r="Y611" s="5"/>
      <c r="Z611" s="5"/>
      <c r="AA611" s="5"/>
      <c r="AB611" s="5"/>
      <c r="AC611" s="5"/>
      <c r="AD611" s="5"/>
      <c r="AE611" s="5"/>
    </row>
    <row r="612" spans="1:31" ht="12">
      <c r="A612" s="7" t="s">
        <v>45</v>
      </c>
      <c r="B612" s="60">
        <v>881.5673831421759</v>
      </c>
      <c r="C612" s="61">
        <v>127694.88040720271</v>
      </c>
      <c r="D612" s="62">
        <f t="shared" si="158"/>
        <v>128576.44779034489</v>
      </c>
      <c r="E612" s="60">
        <v>747.598683103368</v>
      </c>
      <c r="F612" s="61">
        <v>118472.16039938162</v>
      </c>
      <c r="G612" s="62">
        <f t="shared" si="159"/>
        <v>119219.75908248499</v>
      </c>
      <c r="H612" s="60">
        <v>820.4228548959745</v>
      </c>
      <c r="I612" s="61">
        <v>122809.90564541174</v>
      </c>
      <c r="J612" s="62">
        <f t="shared" si="155"/>
        <v>123630.32850030772</v>
      </c>
      <c r="K612" s="60">
        <v>934.2814788584818</v>
      </c>
      <c r="L612" s="61">
        <v>121965.78845545446</v>
      </c>
      <c r="M612" s="62">
        <f t="shared" si="156"/>
        <v>122900.06993431294</v>
      </c>
      <c r="N612" s="60">
        <f aca="true" t="shared" si="163" ref="N612:O614">B612+E612+H612+K612</f>
        <v>3383.8704000000002</v>
      </c>
      <c r="O612" s="61">
        <f t="shared" si="163"/>
        <v>490942.73490745056</v>
      </c>
      <c r="P612" s="62">
        <f t="shared" si="157"/>
        <v>494326.6053074506</v>
      </c>
      <c r="Q612" s="5"/>
      <c r="R612" s="5"/>
      <c r="S612" s="5"/>
      <c r="T612" s="5"/>
      <c r="U612" s="5"/>
      <c r="V612" s="5"/>
      <c r="W612" s="5"/>
      <c r="X612" s="5"/>
      <c r="Y612" s="5"/>
      <c r="Z612" s="5"/>
      <c r="AA612" s="5"/>
      <c r="AB612" s="5"/>
      <c r="AC612" s="5"/>
      <c r="AD612" s="5"/>
      <c r="AE612" s="5"/>
    </row>
    <row r="613" spans="1:31" ht="12">
      <c r="A613" s="7" t="s">
        <v>46</v>
      </c>
      <c r="B613" s="60">
        <v>179.84915361658022</v>
      </c>
      <c r="C613" s="61">
        <v>58762.57380486515</v>
      </c>
      <c r="D613" s="62">
        <f t="shared" si="158"/>
        <v>58942.42295848173</v>
      </c>
      <c r="E613" s="60">
        <v>167.13847418440244</v>
      </c>
      <c r="F613" s="61">
        <v>53953.86994194532</v>
      </c>
      <c r="G613" s="62">
        <f t="shared" si="159"/>
        <v>54121.00841612972</v>
      </c>
      <c r="H613" s="60">
        <v>166.88151372700628</v>
      </c>
      <c r="I613" s="61">
        <v>50702.20344302692</v>
      </c>
      <c r="J613" s="62">
        <f t="shared" si="155"/>
        <v>50869.084956753926</v>
      </c>
      <c r="K613" s="60">
        <v>220.64792491292414</v>
      </c>
      <c r="L613" s="61">
        <v>67300.48104912821</v>
      </c>
      <c r="M613" s="62">
        <f t="shared" si="156"/>
        <v>67521.12897404113</v>
      </c>
      <c r="N613" s="60">
        <f t="shared" si="163"/>
        <v>734.517066440913</v>
      </c>
      <c r="O613" s="61">
        <f t="shared" si="163"/>
        <v>230719.12823896558</v>
      </c>
      <c r="P613" s="62">
        <f t="shared" si="157"/>
        <v>231453.6453054065</v>
      </c>
      <c r="Q613" s="5"/>
      <c r="R613" s="5"/>
      <c r="S613" s="5"/>
      <c r="T613" s="5"/>
      <c r="U613" s="5"/>
      <c r="V613" s="5"/>
      <c r="W613" s="5"/>
      <c r="X613" s="5"/>
      <c r="Y613" s="5"/>
      <c r="Z613" s="5"/>
      <c r="AA613" s="5"/>
      <c r="AB613" s="5"/>
      <c r="AC613" s="5"/>
      <c r="AD613" s="5"/>
      <c r="AE613" s="5"/>
    </row>
    <row r="614" spans="1:31" ht="12.75" thickBot="1">
      <c r="A614" s="7" t="s">
        <v>30</v>
      </c>
      <c r="B614" s="60">
        <v>103670</v>
      </c>
      <c r="C614" s="61"/>
      <c r="D614" s="62">
        <f t="shared" si="158"/>
        <v>103670</v>
      </c>
      <c r="E614" s="60">
        <v>110100</v>
      </c>
      <c r="F614" s="61"/>
      <c r="G614" s="62">
        <f t="shared" si="159"/>
        <v>110100</v>
      </c>
      <c r="H614" s="60">
        <v>106835.4</v>
      </c>
      <c r="I614" s="61"/>
      <c r="J614" s="62">
        <f t="shared" si="155"/>
        <v>106835.4</v>
      </c>
      <c r="K614" s="60">
        <v>116812</v>
      </c>
      <c r="L614" s="61"/>
      <c r="M614" s="62">
        <f t="shared" si="156"/>
        <v>116812</v>
      </c>
      <c r="N614" s="60">
        <f t="shared" si="163"/>
        <v>437417.4</v>
      </c>
      <c r="O614" s="61">
        <f t="shared" si="163"/>
        <v>0</v>
      </c>
      <c r="P614" s="62">
        <f t="shared" si="157"/>
        <v>437417.4</v>
      </c>
      <c r="Q614" s="5"/>
      <c r="R614" s="5"/>
      <c r="S614" s="5"/>
      <c r="T614" s="5"/>
      <c r="U614" s="5"/>
      <c r="V614" s="5"/>
      <c r="W614" s="5"/>
      <c r="X614" s="5"/>
      <c r="Y614" s="5"/>
      <c r="Z614" s="5"/>
      <c r="AA614" s="5"/>
      <c r="AB614" s="5"/>
      <c r="AC614" s="5"/>
      <c r="AD614" s="5"/>
      <c r="AE614" s="5"/>
    </row>
    <row r="615" spans="1:31" ht="12.75" thickBot="1">
      <c r="A615" s="31" t="s">
        <v>31</v>
      </c>
      <c r="B615" s="54">
        <f>B616+B617+B618</f>
        <v>7012.693858651602</v>
      </c>
      <c r="C615" s="55">
        <f>C616+C617+C618</f>
        <v>99942.0282470429</v>
      </c>
      <c r="D615" s="56">
        <f t="shared" si="158"/>
        <v>106954.7221056945</v>
      </c>
      <c r="E615" s="55">
        <f>E616+E617+E618</f>
        <v>7198.270404432984</v>
      </c>
      <c r="F615" s="55">
        <f>F616+F617+F618</f>
        <v>99636.72761861404</v>
      </c>
      <c r="G615" s="56">
        <f t="shared" si="159"/>
        <v>106834.99802304702</v>
      </c>
      <c r="H615" s="55">
        <f>SUM(H616:H618)</f>
        <v>7362.488385134704</v>
      </c>
      <c r="I615" s="55">
        <f>SUM(I616:I618)</f>
        <v>103093.50000466677</v>
      </c>
      <c r="J615" s="56">
        <f t="shared" si="155"/>
        <v>110455.98838980147</v>
      </c>
      <c r="K615" s="55">
        <f>K616+K617+K618</f>
        <v>6165.574754875389</v>
      </c>
      <c r="L615" s="55">
        <f>L616+L617+L618</f>
        <v>99930.88319204561</v>
      </c>
      <c r="M615" s="56">
        <f t="shared" si="156"/>
        <v>106096.457946921</v>
      </c>
      <c r="N615" s="57">
        <f>N616+N617+N618</f>
        <v>27739.02740309468</v>
      </c>
      <c r="O615" s="58">
        <f>O616+O617+O618</f>
        <v>402603.13906236936</v>
      </c>
      <c r="P615" s="59">
        <f t="shared" si="157"/>
        <v>430342.16646546405</v>
      </c>
      <c r="Q615" s="5"/>
      <c r="R615" s="5"/>
      <c r="S615" s="5"/>
      <c r="T615" s="5"/>
      <c r="U615" s="5"/>
      <c r="V615" s="5"/>
      <c r="W615" s="5"/>
      <c r="X615" s="5"/>
      <c r="Y615" s="5"/>
      <c r="Z615" s="5"/>
      <c r="AA615" s="5"/>
      <c r="AB615" s="5"/>
      <c r="AC615" s="5"/>
      <c r="AD615" s="5"/>
      <c r="AE615" s="5"/>
    </row>
    <row r="616" spans="1:31" ht="12">
      <c r="A616" s="7" t="s">
        <v>76</v>
      </c>
      <c r="B616" s="60"/>
      <c r="C616" s="61">
        <v>35293.1927868759</v>
      </c>
      <c r="D616" s="62">
        <f t="shared" si="158"/>
        <v>35293.1927868759</v>
      </c>
      <c r="E616" s="60"/>
      <c r="F616" s="61">
        <v>35902.37657276615</v>
      </c>
      <c r="G616" s="62">
        <f t="shared" si="159"/>
        <v>35902.37657276615</v>
      </c>
      <c r="H616" s="60"/>
      <c r="I616" s="61">
        <v>37149.81318638908</v>
      </c>
      <c r="J616" s="62">
        <f t="shared" si="155"/>
        <v>37149.81318638908</v>
      </c>
      <c r="K616" s="60"/>
      <c r="L616" s="61">
        <v>36185.209566475256</v>
      </c>
      <c r="M616" s="62">
        <f t="shared" si="156"/>
        <v>36185.209566475256</v>
      </c>
      <c r="N616" s="60">
        <f aca="true" t="shared" si="164" ref="N616:O618">B616+E616+H616+K616</f>
        <v>0</v>
      </c>
      <c r="O616" s="61">
        <f t="shared" si="164"/>
        <v>144530.5921125064</v>
      </c>
      <c r="P616" s="62">
        <f t="shared" si="157"/>
        <v>144530.5921125064</v>
      </c>
      <c r="Q616" s="5"/>
      <c r="R616" s="5"/>
      <c r="S616" s="5"/>
      <c r="T616" s="5"/>
      <c r="U616" s="5"/>
      <c r="V616" s="5"/>
      <c r="W616" s="5"/>
      <c r="X616" s="5"/>
      <c r="Y616" s="5"/>
      <c r="Z616" s="5"/>
      <c r="AA616" s="5"/>
      <c r="AB616" s="5"/>
      <c r="AC616" s="5"/>
      <c r="AD616" s="5"/>
      <c r="AE616" s="5"/>
    </row>
    <row r="617" spans="1:31" ht="12">
      <c r="A617" s="7" t="s">
        <v>77</v>
      </c>
      <c r="B617" s="60">
        <v>6726.1438586516015</v>
      </c>
      <c r="C617" s="61">
        <v>37234.677581946366</v>
      </c>
      <c r="D617" s="62">
        <f t="shared" si="158"/>
        <v>43960.82144059797</v>
      </c>
      <c r="E617" s="60">
        <v>6934.348213834292</v>
      </c>
      <c r="F617" s="61">
        <v>36758.41755517526</v>
      </c>
      <c r="G617" s="62">
        <f t="shared" si="159"/>
        <v>43692.76576900956</v>
      </c>
      <c r="H617" s="60">
        <v>7071.753172638717</v>
      </c>
      <c r="I617" s="61">
        <v>36215.197249044286</v>
      </c>
      <c r="J617" s="62">
        <f t="shared" si="155"/>
        <v>43286.950421683</v>
      </c>
      <c r="K617" s="60">
        <v>5908.534754875389</v>
      </c>
      <c r="L617" s="61">
        <v>36030.367613834096</v>
      </c>
      <c r="M617" s="62">
        <f t="shared" si="156"/>
        <v>41938.90236870949</v>
      </c>
      <c r="N617" s="60">
        <f t="shared" si="164"/>
        <v>26640.78</v>
      </c>
      <c r="O617" s="61">
        <f t="shared" si="164"/>
        <v>146238.66</v>
      </c>
      <c r="P617" s="62">
        <f t="shared" si="157"/>
        <v>172879.44</v>
      </c>
      <c r="Q617" s="5"/>
      <c r="R617" s="5"/>
      <c r="S617" s="5"/>
      <c r="T617" s="5"/>
      <c r="U617" s="5"/>
      <c r="V617" s="5"/>
      <c r="W617" s="5"/>
      <c r="X617" s="5"/>
      <c r="Y617" s="5"/>
      <c r="Z617" s="5"/>
      <c r="AA617" s="5"/>
      <c r="AB617" s="5"/>
      <c r="AC617" s="5"/>
      <c r="AD617" s="5"/>
      <c r="AE617" s="5"/>
    </row>
    <row r="618" spans="1:31" ht="12.75" thickBot="1">
      <c r="A618" s="7" t="s">
        <v>78</v>
      </c>
      <c r="B618" s="60">
        <v>286.55</v>
      </c>
      <c r="C618" s="61">
        <v>27414.15787822062</v>
      </c>
      <c r="D618" s="62">
        <f t="shared" si="158"/>
        <v>27700.70787822062</v>
      </c>
      <c r="E618" s="60">
        <v>263.9221905986919</v>
      </c>
      <c r="F618" s="61">
        <v>26975.933490672618</v>
      </c>
      <c r="G618" s="62">
        <f t="shared" si="159"/>
        <v>27239.85568127131</v>
      </c>
      <c r="H618" s="60">
        <v>290.7352124959873</v>
      </c>
      <c r="I618" s="61">
        <v>29728.489569233407</v>
      </c>
      <c r="J618" s="62">
        <f t="shared" si="155"/>
        <v>30019.224781729394</v>
      </c>
      <c r="K618" s="60">
        <v>257.04</v>
      </c>
      <c r="L618" s="61">
        <v>27715.306011736255</v>
      </c>
      <c r="M618" s="62">
        <f t="shared" si="156"/>
        <v>27972.346011736256</v>
      </c>
      <c r="N618" s="60">
        <f t="shared" si="164"/>
        <v>1098.2474030946792</v>
      </c>
      <c r="O618" s="61">
        <f t="shared" si="164"/>
        <v>111833.8869498629</v>
      </c>
      <c r="P618" s="62">
        <f t="shared" si="157"/>
        <v>112932.13435295758</v>
      </c>
      <c r="Q618" s="5"/>
      <c r="R618" s="5"/>
      <c r="S618" s="5"/>
      <c r="T618" s="5"/>
      <c r="U618" s="5"/>
      <c r="V618" s="5"/>
      <c r="W618" s="5"/>
      <c r="X618" s="5"/>
      <c r="Y618" s="5"/>
      <c r="Z618" s="5"/>
      <c r="AA618" s="5"/>
      <c r="AB618" s="5"/>
      <c r="AC618" s="5"/>
      <c r="AD618" s="5"/>
      <c r="AE618" s="5"/>
    </row>
    <row r="619" spans="1:31" s="70" customFormat="1" ht="12.75" thickBot="1">
      <c r="A619" s="39" t="s">
        <v>79</v>
      </c>
      <c r="B619" s="75">
        <f>B592+B593+B597+B600+B601+B602+B603+B604+B605+B606+B607+B608+B609+B610+B611+B614+B615</f>
        <v>361315.54421649204</v>
      </c>
      <c r="C619" s="71">
        <f>C592+C593+C597+C600+C601+C602+C603+C604+C605+C606+C607+C608+C609+C610+C611+C614+C615</f>
        <v>1250892.0633419065</v>
      </c>
      <c r="D619" s="71">
        <f t="shared" si="158"/>
        <v>1612207.6075583985</v>
      </c>
      <c r="E619" s="71">
        <f>E592+E593+E597+E600+E601+E602+E603+E604+E605+E606+E607+E608+E609+E610+E611+E614+E615</f>
        <v>413119.18851919554</v>
      </c>
      <c r="F619" s="71">
        <f>F592+F593+F597+F600+F601+F602+F603+F604+F605+F606+F607+F608+F609+F610+F611+F614+F615</f>
        <v>1251436.8184317816</v>
      </c>
      <c r="G619" s="68">
        <f t="shared" si="159"/>
        <v>1664556.0069509773</v>
      </c>
      <c r="H619" s="71">
        <f>H592+H593+H597+H600+H601+H602+H603+H604+H605+H606+H607+H608+H609+H610+H611+H614+H615</f>
        <v>391444.9910156074</v>
      </c>
      <c r="I619" s="71">
        <f>I592+I593+I597+I600+I601+I602+I603+I604+I605+I606+I607+I608+I609+I610+I611+I614+I615</f>
        <v>1140519.020326653</v>
      </c>
      <c r="J619" s="71">
        <f t="shared" si="155"/>
        <v>1531964.0113422605</v>
      </c>
      <c r="K619" s="71">
        <f>K592+K593+K597+K600+K601+K602+K603+K604+K605+K606+K607+K608+K609+K610+K611+K614+K615</f>
        <v>373033.31437679083</v>
      </c>
      <c r="L619" s="71">
        <f>L592+L593+L597+L600+L601+L602+L603+L604+L605+L606+L607+L608+L609+L610+L611+L614+L615</f>
        <v>1154971.984548083</v>
      </c>
      <c r="M619" s="71">
        <f t="shared" si="156"/>
        <v>1528005.2989248738</v>
      </c>
      <c r="N619" s="71">
        <f>N592+N593+N597+N600+N601+N602+N603+N604+N605+N606+N607+N608+N609+N610+N611+N614+N615</f>
        <v>1538913.0381280857</v>
      </c>
      <c r="O619" s="72">
        <f>O592+O593+O597+O600+O601+O602+O603+O604+O605+O606+O607+O608+O609+O610+O611+O614+O615</f>
        <v>4797819.886648424</v>
      </c>
      <c r="P619" s="73">
        <f t="shared" si="157"/>
        <v>6336732.924776509</v>
      </c>
      <c r="Q619" s="5"/>
      <c r="R619" s="5"/>
      <c r="S619" s="5"/>
      <c r="T619" s="5"/>
      <c r="U619" s="5"/>
      <c r="V619" s="5"/>
      <c r="W619" s="5"/>
      <c r="X619" s="5"/>
      <c r="Y619" s="5"/>
      <c r="Z619" s="5"/>
      <c r="AA619" s="5"/>
      <c r="AB619" s="5"/>
      <c r="AC619" s="5"/>
      <c r="AD619" s="5"/>
      <c r="AE619" s="5"/>
    </row>
    <row r="620" s="5" customFormat="1" ht="12"/>
    <row r="622" spans="1:16" ht="48.75" customHeight="1" thickBot="1">
      <c r="A622" s="81" t="s">
        <v>90</v>
      </c>
      <c r="B622" s="90"/>
      <c r="C622" s="90"/>
      <c r="D622" s="90"/>
      <c r="E622" s="90"/>
      <c r="F622" s="90"/>
      <c r="G622" s="90"/>
      <c r="H622" s="90"/>
      <c r="I622" s="90"/>
      <c r="J622" s="90"/>
      <c r="K622" s="90"/>
      <c r="L622" s="90"/>
      <c r="M622" s="90"/>
      <c r="N622" s="90"/>
      <c r="O622" s="90"/>
      <c r="P622" s="90"/>
    </row>
    <row r="623" spans="1:16" ht="13.5" thickBot="1" thickTop="1">
      <c r="A623" s="82" t="s">
        <v>1</v>
      </c>
      <c r="B623" s="84" t="s">
        <v>36</v>
      </c>
      <c r="C623" s="85"/>
      <c r="D623" s="86"/>
      <c r="E623" s="84" t="s">
        <v>37</v>
      </c>
      <c r="F623" s="85"/>
      <c r="G623" s="86"/>
      <c r="H623" s="84" t="s">
        <v>38</v>
      </c>
      <c r="I623" s="85"/>
      <c r="J623" s="86"/>
      <c r="K623" s="84" t="s">
        <v>39</v>
      </c>
      <c r="L623" s="85"/>
      <c r="M623" s="86"/>
      <c r="N623" s="84" t="s">
        <v>91</v>
      </c>
      <c r="O623" s="87"/>
      <c r="P623" s="88"/>
    </row>
    <row r="624" spans="1:16" ht="12.75" thickBot="1">
      <c r="A624" s="83"/>
      <c r="B624" s="13" t="s">
        <v>6</v>
      </c>
      <c r="C624" s="14" t="s">
        <v>7</v>
      </c>
      <c r="D624" s="15" t="s">
        <v>8</v>
      </c>
      <c r="E624" s="13" t="s">
        <v>6</v>
      </c>
      <c r="F624" s="14" t="s">
        <v>7</v>
      </c>
      <c r="G624" s="15" t="s">
        <v>8</v>
      </c>
      <c r="H624" s="13" t="s">
        <v>6</v>
      </c>
      <c r="I624" s="14" t="s">
        <v>7</v>
      </c>
      <c r="J624" s="15" t="s">
        <v>8</v>
      </c>
      <c r="K624" s="13" t="s">
        <v>6</v>
      </c>
      <c r="L624" s="14" t="s">
        <v>7</v>
      </c>
      <c r="M624" s="15" t="s">
        <v>8</v>
      </c>
      <c r="N624" s="36" t="s">
        <v>6</v>
      </c>
      <c r="O624" s="38" t="s">
        <v>7</v>
      </c>
      <c r="P624" s="49" t="s">
        <v>8</v>
      </c>
    </row>
    <row r="625" spans="1:31" ht="13.5" thickBot="1" thickTop="1">
      <c r="A625" s="6" t="s">
        <v>9</v>
      </c>
      <c r="B625" s="51">
        <v>538.0424038322471</v>
      </c>
      <c r="C625" s="51">
        <v>272334.213723233</v>
      </c>
      <c r="D625" s="51">
        <f>B625+C625</f>
        <v>272872.2561270653</v>
      </c>
      <c r="E625" s="51">
        <v>373.9291041797955</v>
      </c>
      <c r="F625" s="52">
        <v>198354.678828372</v>
      </c>
      <c r="G625" s="53">
        <f>E625+F625</f>
        <v>198728.6079325518</v>
      </c>
      <c r="H625" s="51">
        <v>336.60574897909</v>
      </c>
      <c r="I625" s="52">
        <v>192671.383864721</v>
      </c>
      <c r="J625" s="53">
        <f aca="true" t="shared" si="165" ref="J625:J652">H625+I625</f>
        <v>193007.98961370008</v>
      </c>
      <c r="K625" s="51">
        <v>331.91022335365165</v>
      </c>
      <c r="L625" s="52">
        <v>193479.952443852</v>
      </c>
      <c r="M625" s="53">
        <f aca="true" t="shared" si="166" ref="M625:M652">K625+L625</f>
        <v>193811.86266720566</v>
      </c>
      <c r="N625" s="51">
        <f>B625+E625+H625+K625</f>
        <v>1580.4874803447844</v>
      </c>
      <c r="O625" s="52">
        <f>C625+F625+I625+L625</f>
        <v>856840.2288601779</v>
      </c>
      <c r="P625" s="53">
        <f aca="true" t="shared" si="167" ref="P625:P652">N625+O625</f>
        <v>858420.7163405227</v>
      </c>
      <c r="Q625" s="5"/>
      <c r="R625" s="5"/>
      <c r="S625" s="5"/>
      <c r="T625" s="5"/>
      <c r="U625" s="5"/>
      <c r="V625" s="5"/>
      <c r="W625" s="5"/>
      <c r="X625" s="5"/>
      <c r="Y625" s="5"/>
      <c r="Z625" s="5"/>
      <c r="AA625" s="5"/>
      <c r="AB625" s="5"/>
      <c r="AC625" s="5"/>
      <c r="AD625" s="5"/>
      <c r="AE625" s="5"/>
    </row>
    <row r="626" spans="1:31" ht="12.75" thickBot="1">
      <c r="A626" s="31" t="s">
        <v>10</v>
      </c>
      <c r="B626" s="54">
        <f>B627+B628+B629</f>
        <v>87741.95937191481</v>
      </c>
      <c r="C626" s="55">
        <f>C627+C628+C629</f>
        <v>36481.53904540949</v>
      </c>
      <c r="D626" s="56">
        <f>B626+C626</f>
        <v>124223.4984173243</v>
      </c>
      <c r="E626" s="55">
        <f>E627+E628+E629</f>
        <v>88072.44132432605</v>
      </c>
      <c r="F626" s="55">
        <f>F627+F628+F629</f>
        <v>39983.27244306615</v>
      </c>
      <c r="G626" s="56">
        <f>E626+F626</f>
        <v>128055.7137673922</v>
      </c>
      <c r="H626" s="55">
        <f>SUM(H627:H629)</f>
        <v>106360.4831446207</v>
      </c>
      <c r="I626" s="55">
        <f>SUM(I627:I629)</f>
        <v>42948.52054631573</v>
      </c>
      <c r="J626" s="56">
        <f t="shared" si="165"/>
        <v>149309.00369093643</v>
      </c>
      <c r="K626" s="55">
        <f>K627+K628+K629</f>
        <v>118571.0873108788</v>
      </c>
      <c r="L626" s="55">
        <f>L627+L628+L629</f>
        <v>45402.685951597254</v>
      </c>
      <c r="M626" s="56">
        <f t="shared" si="166"/>
        <v>163973.77326247605</v>
      </c>
      <c r="N626" s="57">
        <f>N627+N628+N629</f>
        <v>400745.97115174035</v>
      </c>
      <c r="O626" s="58">
        <f>O627+O628+O629</f>
        <v>164816.01798638864</v>
      </c>
      <c r="P626" s="59">
        <f t="shared" si="167"/>
        <v>565561.9891381289</v>
      </c>
      <c r="Q626" s="5"/>
      <c r="R626" s="5"/>
      <c r="S626" s="5"/>
      <c r="T626" s="5"/>
      <c r="U626" s="5"/>
      <c r="V626" s="5"/>
      <c r="W626" s="5"/>
      <c r="X626" s="5"/>
      <c r="Y626" s="5"/>
      <c r="Z626" s="5"/>
      <c r="AA626" s="5"/>
      <c r="AB626" s="5"/>
      <c r="AC626" s="5"/>
      <c r="AD626" s="5"/>
      <c r="AE626" s="5"/>
    </row>
    <row r="627" spans="1:31" ht="12">
      <c r="A627" s="7" t="s">
        <v>73</v>
      </c>
      <c r="B627" s="60">
        <v>40690.7034831518</v>
      </c>
      <c r="C627" s="61">
        <v>6073.341426963583</v>
      </c>
      <c r="D627" s="62">
        <f aca="true" t="shared" si="168" ref="D627:D652">B627+C627</f>
        <v>46764.044910115386</v>
      </c>
      <c r="E627" s="60">
        <v>44150.66443183862</v>
      </c>
      <c r="F627" s="61">
        <v>6821.202022761376</v>
      </c>
      <c r="G627" s="62">
        <f aca="true" t="shared" si="169" ref="G627:G652">E627+F627</f>
        <v>50971.86645459999</v>
      </c>
      <c r="H627" s="60">
        <v>60176.418923315425</v>
      </c>
      <c r="I627" s="61">
        <v>10619.33035688458</v>
      </c>
      <c r="J627" s="62">
        <f t="shared" si="165"/>
        <v>70795.7492802</v>
      </c>
      <c r="K627" s="60">
        <v>73549.8540404356</v>
      </c>
      <c r="L627" s="61">
        <v>11754.162840664183</v>
      </c>
      <c r="M627" s="62">
        <f t="shared" si="166"/>
        <v>85304.01688109979</v>
      </c>
      <c r="N627" s="60">
        <f aca="true" t="shared" si="170" ref="N627:O629">B627+E627+H627+K627</f>
        <v>218567.64087874145</v>
      </c>
      <c r="O627" s="61">
        <f t="shared" si="170"/>
        <v>35268.03664727372</v>
      </c>
      <c r="P627" s="62">
        <f t="shared" si="167"/>
        <v>253835.67752601518</v>
      </c>
      <c r="Q627" s="5"/>
      <c r="R627" s="5"/>
      <c r="S627" s="5"/>
      <c r="T627" s="5"/>
      <c r="U627" s="5"/>
      <c r="V627" s="5"/>
      <c r="W627" s="5"/>
      <c r="X627" s="5"/>
      <c r="Y627" s="5"/>
      <c r="Z627" s="5"/>
      <c r="AA627" s="5"/>
      <c r="AB627" s="5"/>
      <c r="AC627" s="5"/>
      <c r="AD627" s="5"/>
      <c r="AE627" s="5"/>
    </row>
    <row r="628" spans="1:31" ht="12">
      <c r="A628" s="7" t="s">
        <v>40</v>
      </c>
      <c r="B628" s="60">
        <v>45927.24431711599</v>
      </c>
      <c r="C628" s="61">
        <v>7843.852645709208</v>
      </c>
      <c r="D628" s="62">
        <f t="shared" si="168"/>
        <v>53771.0969628252</v>
      </c>
      <c r="E628" s="60">
        <v>42678.4159752237</v>
      </c>
      <c r="F628" s="61">
        <v>7522.82717162107</v>
      </c>
      <c r="G628" s="62">
        <f t="shared" si="169"/>
        <v>50201.243146844776</v>
      </c>
      <c r="H628" s="60">
        <v>45045.73421937087</v>
      </c>
      <c r="I628" s="61">
        <v>7772.177355469772</v>
      </c>
      <c r="J628" s="62">
        <f t="shared" si="165"/>
        <v>52817.91157484064</v>
      </c>
      <c r="K628" s="60">
        <v>43786.48228377134</v>
      </c>
      <c r="L628" s="61">
        <v>7600.9962499283065</v>
      </c>
      <c r="M628" s="62">
        <f t="shared" si="166"/>
        <v>51387.47853369964</v>
      </c>
      <c r="N628" s="60">
        <f t="shared" si="170"/>
        <v>177437.8767954819</v>
      </c>
      <c r="O628" s="61">
        <f t="shared" si="170"/>
        <v>30739.853422728356</v>
      </c>
      <c r="P628" s="62">
        <f t="shared" si="167"/>
        <v>208177.73021821026</v>
      </c>
      <c r="Q628" s="5"/>
      <c r="R628" s="5"/>
      <c r="S628" s="5"/>
      <c r="T628" s="5"/>
      <c r="U628" s="5"/>
      <c r="V628" s="5"/>
      <c r="W628" s="5"/>
      <c r="X628" s="5"/>
      <c r="Y628" s="5"/>
      <c r="Z628" s="5"/>
      <c r="AA628" s="5"/>
      <c r="AB628" s="5"/>
      <c r="AC628" s="5"/>
      <c r="AD628" s="5"/>
      <c r="AE628" s="5"/>
    </row>
    <row r="629" spans="1:31" ht="12.75" thickBot="1">
      <c r="A629" s="7" t="s">
        <v>13</v>
      </c>
      <c r="B629" s="60">
        <v>1124.011571647014</v>
      </c>
      <c r="C629" s="61">
        <v>22564.3449727367</v>
      </c>
      <c r="D629" s="62">
        <f t="shared" si="168"/>
        <v>23688.356544383714</v>
      </c>
      <c r="E629" s="60">
        <v>1243.3609172637332</v>
      </c>
      <c r="F629" s="61">
        <v>25639.2432486837</v>
      </c>
      <c r="G629" s="62">
        <f t="shared" si="169"/>
        <v>26882.604165947432</v>
      </c>
      <c r="H629" s="60">
        <v>1138.3300019343997</v>
      </c>
      <c r="I629" s="61">
        <v>24557.012833961384</v>
      </c>
      <c r="J629" s="62">
        <f t="shared" si="165"/>
        <v>25695.342835895783</v>
      </c>
      <c r="K629" s="60">
        <v>1234.7509866718672</v>
      </c>
      <c r="L629" s="61">
        <v>26047.526861004764</v>
      </c>
      <c r="M629" s="62">
        <f t="shared" si="166"/>
        <v>27282.277847676633</v>
      </c>
      <c r="N629" s="60">
        <f t="shared" si="170"/>
        <v>4740.453477517014</v>
      </c>
      <c r="O629" s="61">
        <f t="shared" si="170"/>
        <v>98808.12791638655</v>
      </c>
      <c r="P629" s="62">
        <f t="shared" si="167"/>
        <v>103548.58139390357</v>
      </c>
      <c r="Q629" s="5"/>
      <c r="R629" s="5"/>
      <c r="S629" s="5"/>
      <c r="T629" s="5"/>
      <c r="U629" s="5"/>
      <c r="V629" s="5"/>
      <c r="W629" s="5"/>
      <c r="X629" s="5"/>
      <c r="Y629" s="5"/>
      <c r="Z629" s="5"/>
      <c r="AA629" s="5"/>
      <c r="AB629" s="5"/>
      <c r="AC629" s="5"/>
      <c r="AD629" s="5"/>
      <c r="AE629" s="5"/>
    </row>
    <row r="630" spans="1:31" ht="12.75" thickBot="1">
      <c r="A630" s="31" t="s">
        <v>14</v>
      </c>
      <c r="B630" s="54">
        <f>B631+B632</f>
        <v>68925.4724341802</v>
      </c>
      <c r="C630" s="55">
        <f>C631+C632</f>
        <v>241494.02922464616</v>
      </c>
      <c r="D630" s="56">
        <f t="shared" si="168"/>
        <v>310419.50165882637</v>
      </c>
      <c r="E630" s="55">
        <f>E631+E632</f>
        <v>109299.5553650707</v>
      </c>
      <c r="F630" s="55">
        <f>F631+F632</f>
        <v>232810.40947889545</v>
      </c>
      <c r="G630" s="56">
        <f t="shared" si="169"/>
        <v>342109.9648439662</v>
      </c>
      <c r="H630" s="55">
        <f>SUM(H631:H632)</f>
        <v>94120.3924869703</v>
      </c>
      <c r="I630" s="55">
        <f>SUM(I631:I632)</f>
        <v>226809.96481076116</v>
      </c>
      <c r="J630" s="56">
        <f t="shared" si="165"/>
        <v>320930.35729773145</v>
      </c>
      <c r="K630" s="55">
        <f>K631+K632</f>
        <v>68841.3425596912</v>
      </c>
      <c r="L630" s="55">
        <f>L631+L632</f>
        <v>210187.82922015397</v>
      </c>
      <c r="M630" s="56">
        <f t="shared" si="166"/>
        <v>279029.17177984514</v>
      </c>
      <c r="N630" s="57">
        <f>N631+N632</f>
        <v>341186.7628459124</v>
      </c>
      <c r="O630" s="58">
        <f>O631+O632</f>
        <v>911302.2327344569</v>
      </c>
      <c r="P630" s="59">
        <f t="shared" si="167"/>
        <v>1252488.9955803694</v>
      </c>
      <c r="Q630" s="5"/>
      <c r="R630" s="5"/>
      <c r="S630" s="5"/>
      <c r="T630" s="5"/>
      <c r="U630" s="5"/>
      <c r="V630" s="5"/>
      <c r="W630" s="5"/>
      <c r="X630" s="5"/>
      <c r="Y630" s="5"/>
      <c r="Z630" s="5"/>
      <c r="AA630" s="5"/>
      <c r="AB630" s="5"/>
      <c r="AC630" s="5"/>
      <c r="AD630" s="5"/>
      <c r="AE630" s="5"/>
    </row>
    <row r="631" spans="1:31" ht="12">
      <c r="A631" s="7" t="s">
        <v>15</v>
      </c>
      <c r="B631" s="60">
        <v>40019.0396660183</v>
      </c>
      <c r="C631" s="61">
        <v>3557.24791312117</v>
      </c>
      <c r="D631" s="62">
        <f t="shared" si="168"/>
        <v>43576.287579139476</v>
      </c>
      <c r="E631" s="60">
        <v>82453.7934583183</v>
      </c>
      <c r="F631" s="61">
        <v>8795.90957738945</v>
      </c>
      <c r="G631" s="62">
        <f t="shared" si="169"/>
        <v>91249.70303570775</v>
      </c>
      <c r="H631" s="60">
        <v>70903.9330368819</v>
      </c>
      <c r="I631" s="61">
        <v>7769.89460799114</v>
      </c>
      <c r="J631" s="62">
        <f t="shared" si="165"/>
        <v>78673.82764487305</v>
      </c>
      <c r="K631" s="60">
        <v>44436.2394283497</v>
      </c>
      <c r="L631" s="61">
        <v>5255.14600458198</v>
      </c>
      <c r="M631" s="62">
        <f t="shared" si="166"/>
        <v>49691.38543293168</v>
      </c>
      <c r="N631" s="60">
        <f aca="true" t="shared" si="171" ref="N631:N643">B631+E631+H631+K631</f>
        <v>237813.00558956823</v>
      </c>
      <c r="O631" s="61">
        <f aca="true" t="shared" si="172" ref="O631:O643">C631+F631+I631+L631</f>
        <v>25378.198103083738</v>
      </c>
      <c r="P631" s="62">
        <f t="shared" si="167"/>
        <v>263191.203692652</v>
      </c>
      <c r="Q631" s="5"/>
      <c r="R631" s="5"/>
      <c r="S631" s="5"/>
      <c r="T631" s="5"/>
      <c r="U631" s="5"/>
      <c r="V631" s="5"/>
      <c r="W631" s="5"/>
      <c r="X631" s="5"/>
      <c r="Y631" s="5"/>
      <c r="Z631" s="5"/>
      <c r="AA631" s="5"/>
      <c r="AB631" s="5"/>
      <c r="AC631" s="5"/>
      <c r="AD631" s="5"/>
      <c r="AE631" s="5"/>
    </row>
    <row r="632" spans="1:31" ht="12">
      <c r="A632" s="7" t="s">
        <v>16</v>
      </c>
      <c r="B632" s="60">
        <v>28906.4327681619</v>
      </c>
      <c r="C632" s="61">
        <v>237936.781311525</v>
      </c>
      <c r="D632" s="62">
        <f t="shared" si="168"/>
        <v>266843.2140796869</v>
      </c>
      <c r="E632" s="60">
        <v>26845.7619067524</v>
      </c>
      <c r="F632" s="61">
        <v>224014.499901506</v>
      </c>
      <c r="G632" s="62">
        <f t="shared" si="169"/>
        <v>250860.2618082584</v>
      </c>
      <c r="H632" s="60">
        <v>23216.4594500884</v>
      </c>
      <c r="I632" s="61">
        <v>219040.07020277</v>
      </c>
      <c r="J632" s="62">
        <f t="shared" si="165"/>
        <v>242256.52965285841</v>
      </c>
      <c r="K632" s="60">
        <v>24405.1031313415</v>
      </c>
      <c r="L632" s="61">
        <v>204932.683215572</v>
      </c>
      <c r="M632" s="62">
        <f t="shared" si="166"/>
        <v>229337.7863469135</v>
      </c>
      <c r="N632" s="60">
        <f t="shared" si="171"/>
        <v>103373.7572563442</v>
      </c>
      <c r="O632" s="95">
        <f t="shared" si="172"/>
        <v>885924.0346313731</v>
      </c>
      <c r="P632" s="62">
        <f t="shared" si="167"/>
        <v>989297.7918877173</v>
      </c>
      <c r="Q632" s="5"/>
      <c r="R632" s="5"/>
      <c r="S632" s="5"/>
      <c r="T632" s="5"/>
      <c r="U632" s="5"/>
      <c r="V632" s="5"/>
      <c r="W632" s="5"/>
      <c r="X632" s="5"/>
      <c r="Y632" s="5"/>
      <c r="Z632" s="5"/>
      <c r="AA632" s="5"/>
      <c r="AB632" s="5"/>
      <c r="AC632" s="5"/>
      <c r="AD632" s="5"/>
      <c r="AE632" s="5"/>
    </row>
    <row r="633" spans="1:31" ht="12">
      <c r="A633" s="7" t="s">
        <v>17</v>
      </c>
      <c r="B633" s="60">
        <v>24277.2299539584</v>
      </c>
      <c r="C633" s="61">
        <v>9858.424680795</v>
      </c>
      <c r="D633" s="62">
        <f t="shared" si="168"/>
        <v>34135.6546347534</v>
      </c>
      <c r="E633" s="60">
        <v>21779.1432085579</v>
      </c>
      <c r="F633" s="60">
        <v>8889.20766634611</v>
      </c>
      <c r="G633" s="62">
        <f t="shared" si="169"/>
        <v>30668.350874904012</v>
      </c>
      <c r="H633" s="60">
        <v>25763.4192027457</v>
      </c>
      <c r="I633" s="60">
        <v>11335.924210713016</v>
      </c>
      <c r="J633" s="62">
        <f t="shared" si="165"/>
        <v>37099.343413458715</v>
      </c>
      <c r="K633" s="60">
        <v>25243.9411298673</v>
      </c>
      <c r="L633" s="95">
        <v>10296.25617903089</v>
      </c>
      <c r="M633" s="62">
        <f t="shared" si="166"/>
        <v>35540.19730889819</v>
      </c>
      <c r="N633" s="60">
        <f t="shared" si="171"/>
        <v>97063.7334951293</v>
      </c>
      <c r="O633" s="95">
        <f t="shared" si="172"/>
        <v>40379.81273688501</v>
      </c>
      <c r="P633" s="62">
        <f t="shared" si="167"/>
        <v>137443.5462320143</v>
      </c>
      <c r="Q633" s="5"/>
      <c r="R633" s="5"/>
      <c r="S633" s="5"/>
      <c r="T633" s="5"/>
      <c r="U633" s="5"/>
      <c r="V633" s="5"/>
      <c r="W633" s="5"/>
      <c r="X633" s="5"/>
      <c r="Y633" s="5"/>
      <c r="Z633" s="5"/>
      <c r="AA633" s="5"/>
      <c r="AB633" s="5"/>
      <c r="AC633" s="5"/>
      <c r="AD633" s="5"/>
      <c r="AE633" s="5"/>
    </row>
    <row r="634" spans="1:31" ht="12">
      <c r="A634" s="7" t="s">
        <v>74</v>
      </c>
      <c r="B634" s="60">
        <v>5097.43491681162</v>
      </c>
      <c r="C634" s="61">
        <v>5317.75964852105</v>
      </c>
      <c r="D634" s="62">
        <f t="shared" si="168"/>
        <v>10415.19456533267</v>
      </c>
      <c r="E634" s="60">
        <v>5398.49045795898</v>
      </c>
      <c r="F634" s="60">
        <v>5875.88392775952</v>
      </c>
      <c r="G634" s="62">
        <f t="shared" si="169"/>
        <v>11274.3743857185</v>
      </c>
      <c r="H634" s="60">
        <v>4401.363623853038</v>
      </c>
      <c r="I634" s="60">
        <v>5071.513414544132</v>
      </c>
      <c r="J634" s="62">
        <f t="shared" si="165"/>
        <v>9472.87703839717</v>
      </c>
      <c r="K634" s="60">
        <v>4546.636616576552</v>
      </c>
      <c r="L634" s="95">
        <v>5292.090267313459</v>
      </c>
      <c r="M634" s="62">
        <f t="shared" si="166"/>
        <v>9838.72688389001</v>
      </c>
      <c r="N634" s="60">
        <f t="shared" si="171"/>
        <v>19443.92561520019</v>
      </c>
      <c r="O634" s="95">
        <f t="shared" si="172"/>
        <v>21557.24725813816</v>
      </c>
      <c r="P634" s="62">
        <f t="shared" si="167"/>
        <v>41001.17287333835</v>
      </c>
      <c r="Q634" s="5"/>
      <c r="R634" s="5"/>
      <c r="S634" s="5"/>
      <c r="T634" s="5"/>
      <c r="U634" s="5"/>
      <c r="V634" s="5"/>
      <c r="W634" s="5"/>
      <c r="X634" s="5"/>
      <c r="Y634" s="5"/>
      <c r="Z634" s="5"/>
      <c r="AA634" s="5"/>
      <c r="AB634" s="5"/>
      <c r="AC634" s="5"/>
      <c r="AD634" s="5"/>
      <c r="AE634" s="5"/>
    </row>
    <row r="635" spans="1:31" ht="12">
      <c r="A635" s="7" t="s">
        <v>19</v>
      </c>
      <c r="B635" s="60">
        <v>11487.9418083332</v>
      </c>
      <c r="C635" s="61">
        <v>114254.267386797</v>
      </c>
      <c r="D635" s="62">
        <f t="shared" si="168"/>
        <v>125742.2091951302</v>
      </c>
      <c r="E635" s="60">
        <v>14331.7042311176</v>
      </c>
      <c r="F635" s="60">
        <v>142955.200935292</v>
      </c>
      <c r="G635" s="62">
        <f t="shared" si="169"/>
        <v>157286.9051664096</v>
      </c>
      <c r="H635" s="60">
        <v>10600.611421574273</v>
      </c>
      <c r="I635" s="60">
        <v>128861.857542003</v>
      </c>
      <c r="J635" s="62">
        <f t="shared" si="165"/>
        <v>139462.46896357727</v>
      </c>
      <c r="K635" s="60">
        <v>13078.7589538987</v>
      </c>
      <c r="L635" s="95">
        <v>133327.966979458</v>
      </c>
      <c r="M635" s="62">
        <f t="shared" si="166"/>
        <v>146406.7259333567</v>
      </c>
      <c r="N635" s="60">
        <f t="shared" si="171"/>
        <v>49499.016414923775</v>
      </c>
      <c r="O635" s="95">
        <f t="shared" si="172"/>
        <v>519399.29284355</v>
      </c>
      <c r="P635" s="62">
        <f t="shared" si="167"/>
        <v>568898.3092584738</v>
      </c>
      <c r="Q635" s="5"/>
      <c r="R635" s="5"/>
      <c r="S635" s="5"/>
      <c r="T635" s="5"/>
      <c r="U635" s="5"/>
      <c r="V635" s="5"/>
      <c r="W635" s="5"/>
      <c r="X635" s="5"/>
      <c r="Y635" s="5"/>
      <c r="Z635" s="5"/>
      <c r="AA635" s="5"/>
      <c r="AB635" s="5"/>
      <c r="AC635" s="5"/>
      <c r="AD635" s="5"/>
      <c r="AE635" s="5"/>
    </row>
    <row r="636" spans="1:31" ht="12">
      <c r="A636" s="7" t="s">
        <v>20</v>
      </c>
      <c r="B636" s="60">
        <v>16073.5369061881</v>
      </c>
      <c r="C636" s="61">
        <v>87274.449312529</v>
      </c>
      <c r="D636" s="62">
        <f t="shared" si="168"/>
        <v>103347.9862187171</v>
      </c>
      <c r="E636" s="60">
        <v>13592.8361757236</v>
      </c>
      <c r="F636" s="60">
        <v>81562.8607495037</v>
      </c>
      <c r="G636" s="62">
        <f t="shared" si="169"/>
        <v>95155.6969252273</v>
      </c>
      <c r="H636" s="60">
        <v>11929.126366059243</v>
      </c>
      <c r="I636" s="60">
        <v>70864.5558538959</v>
      </c>
      <c r="J636" s="62">
        <f t="shared" si="165"/>
        <v>82793.68221995514</v>
      </c>
      <c r="K636" s="60">
        <v>16125.209057943</v>
      </c>
      <c r="L636" s="95">
        <v>87965.4253902424</v>
      </c>
      <c r="M636" s="62">
        <f t="shared" si="166"/>
        <v>104090.63444818539</v>
      </c>
      <c r="N636" s="60">
        <f t="shared" si="171"/>
        <v>57720.70850591394</v>
      </c>
      <c r="O636" s="95">
        <f t="shared" si="172"/>
        <v>327667.291306171</v>
      </c>
      <c r="P636" s="62">
        <f t="shared" si="167"/>
        <v>385387.99981208495</v>
      </c>
      <c r="Q636" s="5"/>
      <c r="R636" s="5"/>
      <c r="S636" s="5"/>
      <c r="T636" s="5"/>
      <c r="U636" s="5"/>
      <c r="V636" s="5"/>
      <c r="W636" s="5"/>
      <c r="X636" s="5"/>
      <c r="Y636" s="5"/>
      <c r="Z636" s="5"/>
      <c r="AA636" s="5"/>
      <c r="AB636" s="5"/>
      <c r="AC636" s="5"/>
      <c r="AD636" s="5"/>
      <c r="AE636" s="5"/>
    </row>
    <row r="637" spans="1:31" ht="12">
      <c r="A637" s="7" t="s">
        <v>21</v>
      </c>
      <c r="B637" s="60">
        <v>8600.801215879279</v>
      </c>
      <c r="C637" s="61">
        <v>33784.923899397</v>
      </c>
      <c r="D637" s="62">
        <f t="shared" si="168"/>
        <v>42385.72511527628</v>
      </c>
      <c r="E637" s="60">
        <v>9704.953144896248</v>
      </c>
      <c r="F637" s="60">
        <v>37769.9368981354</v>
      </c>
      <c r="G637" s="62">
        <f t="shared" si="169"/>
        <v>47474.89004303164</v>
      </c>
      <c r="H637" s="60">
        <v>9141.09801402419</v>
      </c>
      <c r="I637" s="60">
        <v>35704.75128657984</v>
      </c>
      <c r="J637" s="62">
        <f t="shared" si="165"/>
        <v>44845.84930060403</v>
      </c>
      <c r="K637" s="60">
        <v>8749.608317369279</v>
      </c>
      <c r="L637" s="95">
        <v>34870.687124205586</v>
      </c>
      <c r="M637" s="62">
        <f t="shared" si="166"/>
        <v>43620.29544157487</v>
      </c>
      <c r="N637" s="60">
        <f t="shared" si="171"/>
        <v>36196.460692169</v>
      </c>
      <c r="O637" s="95">
        <f t="shared" si="172"/>
        <v>142130.29920831783</v>
      </c>
      <c r="P637" s="62">
        <f t="shared" si="167"/>
        <v>178326.75990048682</v>
      </c>
      <c r="Q637" s="5"/>
      <c r="R637" s="5"/>
      <c r="S637" s="5"/>
      <c r="T637" s="5"/>
      <c r="U637" s="5"/>
      <c r="V637" s="5"/>
      <c r="W637" s="5"/>
      <c r="X637" s="5"/>
      <c r="Y637" s="5"/>
      <c r="Z637" s="5"/>
      <c r="AA637" s="5"/>
      <c r="AB637" s="5"/>
      <c r="AC637" s="5"/>
      <c r="AD637" s="5"/>
      <c r="AE637" s="5"/>
    </row>
    <row r="638" spans="1:31" ht="12">
      <c r="A638" s="7" t="s">
        <v>58</v>
      </c>
      <c r="B638" s="60">
        <v>328.4035228793605</v>
      </c>
      <c r="C638" s="61">
        <v>8312.346625627995</v>
      </c>
      <c r="D638" s="62">
        <f t="shared" si="168"/>
        <v>8640.750148507355</v>
      </c>
      <c r="E638" s="60">
        <v>280.7330900686921</v>
      </c>
      <c r="F638" s="60">
        <v>6946.141590764571</v>
      </c>
      <c r="G638" s="62">
        <f t="shared" si="169"/>
        <v>7226.8746808332635</v>
      </c>
      <c r="H638" s="60">
        <v>271.73053122242936</v>
      </c>
      <c r="I638" s="60">
        <v>7015.84067359193</v>
      </c>
      <c r="J638" s="62">
        <f t="shared" si="165"/>
        <v>7287.57120481436</v>
      </c>
      <c r="K638" s="60">
        <v>333.4954014714785</v>
      </c>
      <c r="L638" s="95">
        <v>7665.834911339184</v>
      </c>
      <c r="M638" s="62">
        <f t="shared" si="166"/>
        <v>7999.330312810663</v>
      </c>
      <c r="N638" s="60">
        <f t="shared" si="171"/>
        <v>1214.3625456419604</v>
      </c>
      <c r="O638" s="95">
        <f t="shared" si="172"/>
        <v>29940.16380132368</v>
      </c>
      <c r="P638" s="62">
        <f t="shared" si="167"/>
        <v>31154.526346965642</v>
      </c>
      <c r="Q638" s="5"/>
      <c r="R638" s="5"/>
      <c r="S638" s="5"/>
      <c r="T638" s="5"/>
      <c r="U638" s="5"/>
      <c r="V638" s="5"/>
      <c r="W638" s="5"/>
      <c r="X638" s="5"/>
      <c r="Y638" s="5"/>
      <c r="Z638" s="5"/>
      <c r="AA638" s="5"/>
      <c r="AB638" s="5"/>
      <c r="AC638" s="5"/>
      <c r="AD638" s="5"/>
      <c r="AE638" s="5"/>
    </row>
    <row r="639" spans="1:31" ht="12">
      <c r="A639" s="7" t="s">
        <v>22</v>
      </c>
      <c r="B639" s="60">
        <v>25524</v>
      </c>
      <c r="C639" s="61">
        <v>0</v>
      </c>
      <c r="D639" s="62">
        <f t="shared" si="168"/>
        <v>25524</v>
      </c>
      <c r="E639" s="60">
        <v>25941.6</v>
      </c>
      <c r="F639" s="60">
        <v>0</v>
      </c>
      <c r="G639" s="62">
        <f t="shared" si="169"/>
        <v>25941.6</v>
      </c>
      <c r="H639" s="60">
        <v>27581</v>
      </c>
      <c r="I639" s="60">
        <v>0</v>
      </c>
      <c r="J639" s="62">
        <f t="shared" si="165"/>
        <v>27581</v>
      </c>
      <c r="K639" s="60">
        <v>35579.5</v>
      </c>
      <c r="L639" s="95">
        <v>0</v>
      </c>
      <c r="M639" s="62">
        <f t="shared" si="166"/>
        <v>35579.5</v>
      </c>
      <c r="N639" s="60">
        <f t="shared" si="171"/>
        <v>114626.1</v>
      </c>
      <c r="O639" s="95">
        <f t="shared" si="172"/>
        <v>0</v>
      </c>
      <c r="P639" s="62">
        <f t="shared" si="167"/>
        <v>114626.1</v>
      </c>
      <c r="Q639" s="5"/>
      <c r="R639" s="5"/>
      <c r="S639" s="5"/>
      <c r="T639" s="5"/>
      <c r="U639" s="5"/>
      <c r="V639" s="5"/>
      <c r="W639" s="5"/>
      <c r="X639" s="5"/>
      <c r="Y639" s="5"/>
      <c r="Z639" s="5"/>
      <c r="AA639" s="5"/>
      <c r="AB639" s="5"/>
      <c r="AC639" s="5"/>
      <c r="AD639" s="5"/>
      <c r="AE639" s="5"/>
    </row>
    <row r="640" spans="1:31" ht="12">
      <c r="A640" s="7" t="s">
        <v>23</v>
      </c>
      <c r="B640" s="60">
        <v>14231.172680235608</v>
      </c>
      <c r="C640" s="61">
        <v>255393.874079638</v>
      </c>
      <c r="D640" s="62">
        <f t="shared" si="168"/>
        <v>269625.04675987357</v>
      </c>
      <c r="E640" s="60">
        <v>15647.215161629225</v>
      </c>
      <c r="F640" s="60">
        <v>296667.171514168</v>
      </c>
      <c r="G640" s="62">
        <f t="shared" si="169"/>
        <v>312314.38667579717</v>
      </c>
      <c r="H640" s="60">
        <v>10402.033600192348</v>
      </c>
      <c r="I640" s="60">
        <v>204582.077715163</v>
      </c>
      <c r="J640" s="62">
        <f t="shared" si="165"/>
        <v>214984.11131535535</v>
      </c>
      <c r="K640" s="60">
        <v>13268.36995360451</v>
      </c>
      <c r="L640" s="95">
        <v>229928.16002879836</v>
      </c>
      <c r="M640" s="62">
        <f t="shared" si="166"/>
        <v>243196.52998240286</v>
      </c>
      <c r="N640" s="60">
        <f t="shared" si="171"/>
        <v>53548.79139566169</v>
      </c>
      <c r="O640" s="95">
        <f t="shared" si="172"/>
        <v>986571.2833377674</v>
      </c>
      <c r="P640" s="62">
        <f t="shared" si="167"/>
        <v>1040120.074733429</v>
      </c>
      <c r="Q640" s="5"/>
      <c r="R640" s="5"/>
      <c r="S640" s="5"/>
      <c r="T640" s="5"/>
      <c r="U640" s="5"/>
      <c r="V640" s="5"/>
      <c r="W640" s="5"/>
      <c r="X640" s="5"/>
      <c r="Y640" s="5"/>
      <c r="Z640" s="5"/>
      <c r="AA640" s="5"/>
      <c r="AB640" s="5"/>
      <c r="AC640" s="5"/>
      <c r="AD640" s="5"/>
      <c r="AE640" s="5"/>
    </row>
    <row r="641" spans="1:31" ht="12">
      <c r="A641" s="7" t="s">
        <v>24</v>
      </c>
      <c r="B641" s="60">
        <v>32865.87092672196</v>
      </c>
      <c r="C641" s="61">
        <v>34408.227579170016</v>
      </c>
      <c r="D641" s="62">
        <f t="shared" si="168"/>
        <v>67274.09850589198</v>
      </c>
      <c r="E641" s="60">
        <v>31187.622825642484</v>
      </c>
      <c r="F641" s="61">
        <v>36539.707157944984</v>
      </c>
      <c r="G641" s="62">
        <f t="shared" si="169"/>
        <v>67727.32998358746</v>
      </c>
      <c r="H641" s="60">
        <v>31112.5792667131</v>
      </c>
      <c r="I641" s="60">
        <v>33647.0641268052</v>
      </c>
      <c r="J641" s="62">
        <f t="shared" si="165"/>
        <v>64759.6433935183</v>
      </c>
      <c r="K641" s="60">
        <v>25614.5453115322</v>
      </c>
      <c r="L641" s="95">
        <v>28756.5965612363</v>
      </c>
      <c r="M641" s="62">
        <f t="shared" si="166"/>
        <v>54371.1418727685</v>
      </c>
      <c r="N641" s="60">
        <f t="shared" si="171"/>
        <v>120780.61833060975</v>
      </c>
      <c r="O641" s="95">
        <f t="shared" si="172"/>
        <v>133351.5954251565</v>
      </c>
      <c r="P641" s="62">
        <f t="shared" si="167"/>
        <v>254132.21375576625</v>
      </c>
      <c r="Q641" s="5"/>
      <c r="R641" s="5"/>
      <c r="S641" s="5"/>
      <c r="T641" s="5"/>
      <c r="U641" s="5"/>
      <c r="V641" s="5"/>
      <c r="W641" s="5"/>
      <c r="X641" s="5"/>
      <c r="Y641" s="5"/>
      <c r="Z641" s="5"/>
      <c r="AA641" s="5"/>
      <c r="AB641" s="5"/>
      <c r="AC641" s="5"/>
      <c r="AD641" s="5"/>
      <c r="AE641" s="5"/>
    </row>
    <row r="642" spans="1:31" ht="12">
      <c r="A642" s="7" t="s">
        <v>75</v>
      </c>
      <c r="B642" s="60">
        <v>9389.932728467886</v>
      </c>
      <c r="C642" s="61">
        <v>2919.4930847944306</v>
      </c>
      <c r="D642" s="62">
        <f t="shared" si="168"/>
        <v>12309.425813262316</v>
      </c>
      <c r="E642" s="60">
        <v>8525.992313541792</v>
      </c>
      <c r="F642" s="61">
        <v>2673.08540163577</v>
      </c>
      <c r="G642" s="62">
        <f t="shared" si="169"/>
        <v>11199.077715177562</v>
      </c>
      <c r="H642" s="60">
        <v>9468.286009366215</v>
      </c>
      <c r="I642" s="61">
        <v>2959.219501464182</v>
      </c>
      <c r="J642" s="62">
        <f t="shared" si="165"/>
        <v>12427.505510830397</v>
      </c>
      <c r="K642" s="60">
        <v>10511.5344468533</v>
      </c>
      <c r="L642" s="61">
        <v>3380.62676302052</v>
      </c>
      <c r="M642" s="62">
        <f t="shared" si="166"/>
        <v>13892.16120987382</v>
      </c>
      <c r="N642" s="60">
        <f t="shared" si="171"/>
        <v>37895.7454982292</v>
      </c>
      <c r="O642" s="95">
        <f t="shared" si="172"/>
        <v>11932.424750914903</v>
      </c>
      <c r="P642" s="62">
        <f t="shared" si="167"/>
        <v>49828.170249144096</v>
      </c>
      <c r="Q642" s="5"/>
      <c r="R642" s="5"/>
      <c r="S642" s="5"/>
      <c r="T642" s="5"/>
      <c r="U642" s="5"/>
      <c r="V642" s="5"/>
      <c r="W642" s="5"/>
      <c r="X642" s="5"/>
      <c r="Y642" s="5"/>
      <c r="Z642" s="5"/>
      <c r="AA642" s="5"/>
      <c r="AB642" s="5"/>
      <c r="AC642" s="5"/>
      <c r="AD642" s="5"/>
      <c r="AE642" s="5"/>
    </row>
    <row r="643" spans="1:31" ht="12.75" thickBot="1">
      <c r="A643" s="7" t="s">
        <v>26</v>
      </c>
      <c r="B643" s="60">
        <v>1025.04426166654</v>
      </c>
      <c r="C643" s="61">
        <v>36888.2079770121</v>
      </c>
      <c r="D643" s="62">
        <f t="shared" si="168"/>
        <v>37913.25223867864</v>
      </c>
      <c r="E643" s="60">
        <v>1482.55158906474</v>
      </c>
      <c r="F643" s="61">
        <v>48338.1542159458</v>
      </c>
      <c r="G643" s="62">
        <f t="shared" si="169"/>
        <v>49820.70580501053</v>
      </c>
      <c r="H643" s="60">
        <v>307.496506367087</v>
      </c>
      <c r="I643" s="61">
        <v>35993.7785052886</v>
      </c>
      <c r="J643" s="62">
        <f t="shared" si="165"/>
        <v>36301.27501165569</v>
      </c>
      <c r="K643" s="60">
        <v>767.9642375150461</v>
      </c>
      <c r="L643" s="61">
        <v>51551.5543746522</v>
      </c>
      <c r="M643" s="62">
        <f t="shared" si="166"/>
        <v>52319.518612167245</v>
      </c>
      <c r="N643" s="60">
        <f t="shared" si="171"/>
        <v>3583.056594613413</v>
      </c>
      <c r="O643" s="61">
        <f t="shared" si="172"/>
        <v>172771.6950728987</v>
      </c>
      <c r="P643" s="62">
        <f t="shared" si="167"/>
        <v>176354.75166751212</v>
      </c>
      <c r="Q643" s="5"/>
      <c r="R643" s="5"/>
      <c r="S643" s="5"/>
      <c r="T643" s="5"/>
      <c r="U643" s="5"/>
      <c r="V643" s="5"/>
      <c r="W643" s="5"/>
      <c r="X643" s="5"/>
      <c r="Y643" s="5"/>
      <c r="Z643" s="5"/>
      <c r="AA643" s="5"/>
      <c r="AB643" s="5"/>
      <c r="AC643" s="5"/>
      <c r="AD643" s="5"/>
      <c r="AE643" s="5"/>
    </row>
    <row r="644" spans="1:31" ht="12.75" thickBot="1">
      <c r="A644" s="31" t="s">
        <v>44</v>
      </c>
      <c r="B644" s="54">
        <f>B645+B646</f>
        <v>1172.3222862465102</v>
      </c>
      <c r="C644" s="55">
        <f>C645+C646</f>
        <v>205216.6797065869</v>
      </c>
      <c r="D644" s="56">
        <f t="shared" si="168"/>
        <v>206389.00199283342</v>
      </c>
      <c r="E644" s="55">
        <f>E645+E646</f>
        <v>1013.4059733992067</v>
      </c>
      <c r="F644" s="55">
        <f>F645+F646</f>
        <v>191302.81219092704</v>
      </c>
      <c r="G644" s="56">
        <f t="shared" si="169"/>
        <v>192316.21816432624</v>
      </c>
      <c r="H644" s="55">
        <f>SUM(H645:H646)</f>
        <v>1112.1976404659488</v>
      </c>
      <c r="I644" s="55">
        <f>SUM(I645:I646)</f>
        <v>192025.87415601072</v>
      </c>
      <c r="J644" s="56">
        <f t="shared" si="165"/>
        <v>193138.07179647667</v>
      </c>
      <c r="K644" s="55">
        <f>K645+K646</f>
        <v>1353.809710844265</v>
      </c>
      <c r="L644" s="55">
        <f>L645+L646</f>
        <v>221888.75150137843</v>
      </c>
      <c r="M644" s="56">
        <f t="shared" si="166"/>
        <v>223242.5612122227</v>
      </c>
      <c r="N644" s="57">
        <f>N645+N646</f>
        <v>4651.7356109559305</v>
      </c>
      <c r="O644" s="58">
        <f>O645+O646</f>
        <v>810434.117554903</v>
      </c>
      <c r="P644" s="59">
        <f t="shared" si="167"/>
        <v>815085.853165859</v>
      </c>
      <c r="Q644" s="5"/>
      <c r="R644" s="5"/>
      <c r="S644" s="5"/>
      <c r="T644" s="5"/>
      <c r="U644" s="5"/>
      <c r="V644" s="5"/>
      <c r="W644" s="5"/>
      <c r="X644" s="5"/>
      <c r="Y644" s="5"/>
      <c r="Z644" s="5"/>
      <c r="AA644" s="5"/>
      <c r="AB644" s="5"/>
      <c r="AC644" s="5"/>
      <c r="AD644" s="5"/>
      <c r="AE644" s="5"/>
    </row>
    <row r="645" spans="1:31" ht="12">
      <c r="A645" s="7" t="s">
        <v>45</v>
      </c>
      <c r="B645" s="60">
        <v>972.1603347555265</v>
      </c>
      <c r="C645" s="61">
        <v>138817.253515846</v>
      </c>
      <c r="D645" s="62">
        <f t="shared" si="168"/>
        <v>139789.41385060153</v>
      </c>
      <c r="E645" s="60">
        <v>826.5478591217279</v>
      </c>
      <c r="F645" s="61">
        <v>130983.25713622928</v>
      </c>
      <c r="G645" s="62">
        <f t="shared" si="169"/>
        <v>131809.804995351</v>
      </c>
      <c r="H645" s="60">
        <v>923.7865377502098</v>
      </c>
      <c r="I645" s="61">
        <v>135282.517192905</v>
      </c>
      <c r="J645" s="62">
        <f t="shared" si="165"/>
        <v>136206.30373065523</v>
      </c>
      <c r="K645" s="60">
        <v>1094.9905976202613</v>
      </c>
      <c r="L645" s="61">
        <v>140945.562565619</v>
      </c>
      <c r="M645" s="62">
        <f t="shared" si="166"/>
        <v>142040.55316323927</v>
      </c>
      <c r="N645" s="60">
        <f aca="true" t="shared" si="173" ref="N645:O647">B645+E645+H645+K645</f>
        <v>3817.4853292477255</v>
      </c>
      <c r="O645" s="61">
        <f t="shared" si="173"/>
        <v>546028.5904105993</v>
      </c>
      <c r="P645" s="62">
        <f t="shared" si="167"/>
        <v>549846.075739847</v>
      </c>
      <c r="Q645" s="5"/>
      <c r="R645" s="5"/>
      <c r="S645" s="5"/>
      <c r="T645" s="5"/>
      <c r="U645" s="5"/>
      <c r="V645" s="5"/>
      <c r="W645" s="5"/>
      <c r="X645" s="5"/>
      <c r="Y645" s="5"/>
      <c r="Z645" s="5"/>
      <c r="AA645" s="5"/>
      <c r="AB645" s="5"/>
      <c r="AC645" s="5"/>
      <c r="AD645" s="5"/>
      <c r="AE645" s="5"/>
    </row>
    <row r="646" spans="1:31" ht="12">
      <c r="A646" s="7" t="s">
        <v>46</v>
      </c>
      <c r="B646" s="60">
        <v>200.16195149098363</v>
      </c>
      <c r="C646" s="61">
        <v>66399.4261907409</v>
      </c>
      <c r="D646" s="62">
        <f t="shared" si="168"/>
        <v>66599.58814223188</v>
      </c>
      <c r="E646" s="60">
        <v>186.8581142774788</v>
      </c>
      <c r="F646" s="61">
        <v>60319.555054697776</v>
      </c>
      <c r="G646" s="62">
        <f t="shared" si="169"/>
        <v>60506.413168975254</v>
      </c>
      <c r="H646" s="60">
        <v>188.411102715739</v>
      </c>
      <c r="I646" s="61">
        <v>56743.3569631057</v>
      </c>
      <c r="J646" s="62">
        <f t="shared" si="165"/>
        <v>56931.768065821445</v>
      </c>
      <c r="K646" s="60">
        <v>258.81911322400373</v>
      </c>
      <c r="L646" s="61">
        <v>80943.1889357594</v>
      </c>
      <c r="M646" s="62">
        <f t="shared" si="166"/>
        <v>81202.0080489834</v>
      </c>
      <c r="N646" s="60">
        <f t="shared" si="173"/>
        <v>834.2502817082052</v>
      </c>
      <c r="O646" s="61">
        <f t="shared" si="173"/>
        <v>264405.5271443038</v>
      </c>
      <c r="P646" s="62">
        <f t="shared" si="167"/>
        <v>265239.777426012</v>
      </c>
      <c r="Q646" s="5"/>
      <c r="R646" s="5"/>
      <c r="S646" s="5"/>
      <c r="T646" s="5"/>
      <c r="U646" s="5"/>
      <c r="V646" s="5"/>
      <c r="W646" s="5"/>
      <c r="X646" s="5"/>
      <c r="Y646" s="5"/>
      <c r="Z646" s="5"/>
      <c r="AA646" s="5"/>
      <c r="AB646" s="5"/>
      <c r="AC646" s="5"/>
      <c r="AD646" s="5"/>
      <c r="AE646" s="5"/>
    </row>
    <row r="647" spans="1:31" ht="12.75" thickBot="1">
      <c r="A647" s="7" t="s">
        <v>30</v>
      </c>
      <c r="B647" s="60">
        <v>117488.6</v>
      </c>
      <c r="C647" s="61"/>
      <c r="D647" s="62">
        <f t="shared" si="168"/>
        <v>117488.6</v>
      </c>
      <c r="E647" s="60">
        <v>120563.9</v>
      </c>
      <c r="F647" s="61">
        <v>0</v>
      </c>
      <c r="G647" s="62">
        <f t="shared" si="169"/>
        <v>120563.9</v>
      </c>
      <c r="H647" s="60">
        <v>117029.6</v>
      </c>
      <c r="I647" s="61">
        <v>0</v>
      </c>
      <c r="J647" s="62">
        <f t="shared" si="165"/>
        <v>117029.6</v>
      </c>
      <c r="K647" s="60">
        <v>133382.4</v>
      </c>
      <c r="L647" s="61">
        <v>0</v>
      </c>
      <c r="M647" s="62">
        <f t="shared" si="166"/>
        <v>133382.4</v>
      </c>
      <c r="N647" s="60">
        <f t="shared" si="173"/>
        <v>488464.5</v>
      </c>
      <c r="O647" s="61">
        <f t="shared" si="173"/>
        <v>0</v>
      </c>
      <c r="P647" s="62">
        <f t="shared" si="167"/>
        <v>488464.5</v>
      </c>
      <c r="Q647" s="5"/>
      <c r="R647" s="5"/>
      <c r="S647" s="5"/>
      <c r="T647" s="5"/>
      <c r="U647" s="5"/>
      <c r="V647" s="5"/>
      <c r="W647" s="5"/>
      <c r="X647" s="5"/>
      <c r="Y647" s="5"/>
      <c r="Z647" s="5"/>
      <c r="AA647" s="5"/>
      <c r="AB647" s="5"/>
      <c r="AC647" s="5"/>
      <c r="AD647" s="5"/>
      <c r="AE647" s="5"/>
    </row>
    <row r="648" spans="1:31" ht="12.75" thickBot="1">
      <c r="A648" s="31" t="s">
        <v>31</v>
      </c>
      <c r="B648" s="54">
        <f>B649+B650+B651</f>
        <v>7884.182416158692</v>
      </c>
      <c r="C648" s="55">
        <f>C649+C650+C651</f>
        <v>113954.7215854723</v>
      </c>
      <c r="D648" s="56">
        <f t="shared" si="168"/>
        <v>121838.90400163099</v>
      </c>
      <c r="E648" s="55">
        <f>E649+E650+E651</f>
        <v>8096.174941703367</v>
      </c>
      <c r="F648" s="55">
        <f>F649+F650+F651</f>
        <v>115439.2345557693</v>
      </c>
      <c r="G648" s="56">
        <f t="shared" si="169"/>
        <v>123535.40949747268</v>
      </c>
      <c r="H648" s="55">
        <f>SUM(H649:H651)</f>
        <v>8417.522715160965</v>
      </c>
      <c r="I648" s="55">
        <f>SUM(I649:I651)</f>
        <v>117550.69933040705</v>
      </c>
      <c r="J648" s="56">
        <f t="shared" si="165"/>
        <v>125968.22204556802</v>
      </c>
      <c r="K648" s="55">
        <f>K649+K650+K651</f>
        <v>7354.665822709964</v>
      </c>
      <c r="L648" s="55">
        <f>L649+L650+L651</f>
        <v>121129.40688745891</v>
      </c>
      <c r="M648" s="56">
        <f t="shared" si="166"/>
        <v>128484.07271016888</v>
      </c>
      <c r="N648" s="57">
        <f>N649+N650+N651</f>
        <v>31752.545895732987</v>
      </c>
      <c r="O648" s="58">
        <f>O649+O650+O651</f>
        <v>468074.0623591076</v>
      </c>
      <c r="P648" s="59">
        <f t="shared" si="167"/>
        <v>499826.6082548406</v>
      </c>
      <c r="Q648" s="5"/>
      <c r="R648" s="5"/>
      <c r="S648" s="5"/>
      <c r="T648" s="5"/>
      <c r="U648" s="5"/>
      <c r="V648" s="5"/>
      <c r="W648" s="5"/>
      <c r="X648" s="5"/>
      <c r="Y648" s="5"/>
      <c r="Z648" s="5"/>
      <c r="AA648" s="5"/>
      <c r="AB648" s="5"/>
      <c r="AC648" s="5"/>
      <c r="AD648" s="5"/>
      <c r="AE648" s="5"/>
    </row>
    <row r="649" spans="1:31" ht="12">
      <c r="A649" s="7" t="s">
        <v>76</v>
      </c>
      <c r="B649" s="60">
        <v>0</v>
      </c>
      <c r="C649" s="61">
        <v>39958.8893561136</v>
      </c>
      <c r="D649" s="62">
        <f t="shared" si="168"/>
        <v>39958.8893561136</v>
      </c>
      <c r="E649" s="60">
        <v>0</v>
      </c>
      <c r="F649" s="61">
        <v>43318.3688912164</v>
      </c>
      <c r="G649" s="62">
        <f t="shared" si="169"/>
        <v>43318.3688912164</v>
      </c>
      <c r="H649" s="60">
        <v>0</v>
      </c>
      <c r="I649" s="61">
        <v>43573.6859116019</v>
      </c>
      <c r="J649" s="62">
        <f t="shared" si="165"/>
        <v>43573.6859116019</v>
      </c>
      <c r="K649" s="60">
        <v>0</v>
      </c>
      <c r="L649" s="61">
        <v>43132.7698032385</v>
      </c>
      <c r="M649" s="62">
        <f t="shared" si="166"/>
        <v>43132.7698032385</v>
      </c>
      <c r="N649" s="60">
        <f aca="true" t="shared" si="174" ref="N649:O651">B649+E649+H649+K649</f>
        <v>0</v>
      </c>
      <c r="O649" s="61">
        <f t="shared" si="174"/>
        <v>169983.7139621704</v>
      </c>
      <c r="P649" s="62">
        <f t="shared" si="167"/>
        <v>169983.7139621704</v>
      </c>
      <c r="Q649" s="5"/>
      <c r="R649" s="5"/>
      <c r="S649" s="5"/>
      <c r="T649" s="5"/>
      <c r="U649" s="5"/>
      <c r="V649" s="5"/>
      <c r="W649" s="5"/>
      <c r="X649" s="5"/>
      <c r="Y649" s="5"/>
      <c r="Z649" s="5"/>
      <c r="AA649" s="5"/>
      <c r="AB649" s="5"/>
      <c r="AC649" s="5"/>
      <c r="AD649" s="5"/>
      <c r="AE649" s="5"/>
    </row>
    <row r="650" spans="1:31" ht="12">
      <c r="A650" s="7" t="s">
        <v>77</v>
      </c>
      <c r="B650" s="60">
        <v>7560.769498803731</v>
      </c>
      <c r="C650" s="61">
        <v>42555.0094192913</v>
      </c>
      <c r="D650" s="62">
        <f t="shared" si="168"/>
        <v>50115.778918095035</v>
      </c>
      <c r="E650" s="60">
        <v>7799.956078600381</v>
      </c>
      <c r="F650" s="61">
        <v>41846.934651654</v>
      </c>
      <c r="G650" s="62">
        <f t="shared" si="169"/>
        <v>49646.89073025438</v>
      </c>
      <c r="H650" s="60">
        <v>8089.411607527025</v>
      </c>
      <c r="I650" s="61">
        <v>41426.73391497716</v>
      </c>
      <c r="J650" s="62">
        <f t="shared" si="165"/>
        <v>49516.14552250419</v>
      </c>
      <c r="K650" s="60">
        <v>7053.39107813524</v>
      </c>
      <c r="L650" s="61">
        <v>45011.7252436658</v>
      </c>
      <c r="M650" s="62">
        <f t="shared" si="166"/>
        <v>52065.11632180104</v>
      </c>
      <c r="N650" s="60">
        <f t="shared" si="174"/>
        <v>30503.528263066375</v>
      </c>
      <c r="O650" s="61">
        <f t="shared" si="174"/>
        <v>170840.40322958826</v>
      </c>
      <c r="P650" s="62">
        <f t="shared" si="167"/>
        <v>201343.93149265464</v>
      </c>
      <c r="Q650" s="5"/>
      <c r="R650" s="5"/>
      <c r="S650" s="5"/>
      <c r="T650" s="5"/>
      <c r="U650" s="5"/>
      <c r="V650" s="5"/>
      <c r="W650" s="5"/>
      <c r="X650" s="5"/>
      <c r="Y650" s="5"/>
      <c r="Z650" s="5"/>
      <c r="AA650" s="5"/>
      <c r="AB650" s="5"/>
      <c r="AC650" s="5"/>
      <c r="AD650" s="5"/>
      <c r="AE650" s="5"/>
    </row>
    <row r="651" spans="1:31" ht="12.75" thickBot="1">
      <c r="A651" s="7" t="s">
        <v>78</v>
      </c>
      <c r="B651" s="60">
        <v>323.4129173549605</v>
      </c>
      <c r="C651" s="61">
        <v>31440.8228100674</v>
      </c>
      <c r="D651" s="62">
        <f t="shared" si="168"/>
        <v>31764.235727422358</v>
      </c>
      <c r="E651" s="60">
        <v>296.21886310298606</v>
      </c>
      <c r="F651" s="61">
        <v>30273.931012898902</v>
      </c>
      <c r="G651" s="62">
        <f t="shared" si="169"/>
        <v>30570.149876001888</v>
      </c>
      <c r="H651" s="60">
        <v>328.11110763394</v>
      </c>
      <c r="I651" s="61">
        <v>32550.279503828002</v>
      </c>
      <c r="J651" s="62">
        <f t="shared" si="165"/>
        <v>32878.39061146194</v>
      </c>
      <c r="K651" s="60">
        <v>301.2747445747242</v>
      </c>
      <c r="L651" s="61">
        <v>32984.9118405546</v>
      </c>
      <c r="M651" s="62">
        <f t="shared" si="166"/>
        <v>33286.186585129326</v>
      </c>
      <c r="N651" s="60">
        <f t="shared" si="174"/>
        <v>1249.0176326666106</v>
      </c>
      <c r="O651" s="61">
        <f t="shared" si="174"/>
        <v>127249.94516734891</v>
      </c>
      <c r="P651" s="62">
        <f t="shared" si="167"/>
        <v>128498.96280001552</v>
      </c>
      <c r="Q651" s="5"/>
      <c r="R651" s="5"/>
      <c r="S651" s="5"/>
      <c r="T651" s="5"/>
      <c r="U651" s="5"/>
      <c r="V651" s="5"/>
      <c r="W651" s="5"/>
      <c r="X651" s="5"/>
      <c r="Y651" s="5"/>
      <c r="Z651" s="5"/>
      <c r="AA651" s="5"/>
      <c r="AB651" s="5"/>
      <c r="AC651" s="5"/>
      <c r="AD651" s="5"/>
      <c r="AE651" s="5"/>
    </row>
    <row r="652" spans="1:31" s="70" customFormat="1" ht="12.75" thickBot="1">
      <c r="A652" s="39" t="s">
        <v>79</v>
      </c>
      <c r="B652" s="75">
        <f>B625+B626+B630+B633+B634+B635+B636+B637+B638+B639+B640+B641+B642+B643+B644+B647+B648</f>
        <v>432651.9478334743</v>
      </c>
      <c r="C652" s="71">
        <f>C625+C626+C630+C633+C634+C635+C636+C637+C638+C639+C640+C641+C642+C643+C644+C647+C648</f>
        <v>1457893.1575596293</v>
      </c>
      <c r="D652" s="71">
        <f t="shared" si="168"/>
        <v>1890545.1053931036</v>
      </c>
      <c r="E652" s="71">
        <f>E625+E626+E630+E633+E634+E635+E636+E637+E638+E639+E640+E641+E642+E643+E644+E647+E648</f>
        <v>475292.2489068803</v>
      </c>
      <c r="F652" s="71">
        <f>F625+F626+F630+F633+F634+F635+F636+F637+F638+F639+F640+F641+F642+F643+F644+F647+F648</f>
        <v>1446107.757554526</v>
      </c>
      <c r="G652" s="68">
        <f t="shared" si="169"/>
        <v>1921400.0064614064</v>
      </c>
      <c r="H652" s="71">
        <f>H625+H626+H630+H633+H634+H635+H636+H637+H638+H639+H640+H641+H642+H643+H644+H647+H648</f>
        <v>468355.54627831466</v>
      </c>
      <c r="I652" s="71">
        <f>I625+I626+I630+I633+I634+I635+I636+I637+I638+I639+I640+I641+I642+I643+I644+I647+I648</f>
        <v>1308043.0255382643</v>
      </c>
      <c r="J652" s="71">
        <f t="shared" si="165"/>
        <v>1776398.571816579</v>
      </c>
      <c r="K652" s="71">
        <f>K625+K626+K630+K633+K634+K635+K636+K637+K638+K639+K640+K641+K642+K643+K644+K647+K648</f>
        <v>483654.7790541093</v>
      </c>
      <c r="L652" s="71">
        <f>L625+L626+L630+L633+L634+L635+L636+L637+L638+L639+L640+L641+L642+L643+L644+L647+L648</f>
        <v>1385123.8245837376</v>
      </c>
      <c r="M652" s="71">
        <f t="shared" si="166"/>
        <v>1868778.603637847</v>
      </c>
      <c r="N652" s="71">
        <f>N625+N626+N630+N633+N634+N635+N636+N637+N638+N639+N640+N641+N642+N643+N644+N647+N648</f>
        <v>1859954.5220727788</v>
      </c>
      <c r="O652" s="72">
        <f>O625+O626+O630+O633+O634+O635+O636+O637+O638+O639+O640+O641+O642+O643+O644+O647+O648</f>
        <v>5597167.765236157</v>
      </c>
      <c r="P652" s="73">
        <f t="shared" si="167"/>
        <v>7457122.287308936</v>
      </c>
      <c r="Q652" s="5"/>
      <c r="R652" s="5"/>
      <c r="S652" s="5"/>
      <c r="T652" s="5"/>
      <c r="U652" s="5"/>
      <c r="V652" s="5"/>
      <c r="W652" s="5"/>
      <c r="X652" s="5"/>
      <c r="Y652" s="5"/>
      <c r="Z652" s="5"/>
      <c r="AA652" s="5"/>
      <c r="AB652" s="5"/>
      <c r="AC652" s="5"/>
      <c r="AD652" s="5"/>
      <c r="AE652" s="5"/>
    </row>
    <row r="653" spans="17:31" ht="12">
      <c r="Q653" s="5"/>
      <c r="R653" s="5"/>
      <c r="S653" s="5"/>
      <c r="T653" s="5"/>
      <c r="U653" s="5"/>
      <c r="V653" s="5"/>
      <c r="W653" s="5"/>
      <c r="X653" s="5"/>
      <c r="Y653" s="5"/>
      <c r="Z653" s="5"/>
      <c r="AA653" s="5"/>
      <c r="AB653" s="5"/>
      <c r="AC653" s="5"/>
      <c r="AD653" s="5"/>
      <c r="AE653" s="5"/>
    </row>
    <row r="655" spans="1:16" ht="26.25" customHeight="1" thickBot="1">
      <c r="A655" s="81" t="s">
        <v>110</v>
      </c>
      <c r="B655" s="81"/>
      <c r="C655" s="81"/>
      <c r="D655" s="81"/>
      <c r="E655" s="81"/>
      <c r="F655" s="81"/>
      <c r="G655" s="81"/>
      <c r="H655" s="81"/>
      <c r="I655" s="81"/>
      <c r="J655" s="81"/>
      <c r="K655" s="81"/>
      <c r="L655" s="81"/>
      <c r="M655" s="81"/>
      <c r="N655" s="81"/>
      <c r="O655" s="81"/>
      <c r="P655" s="81"/>
    </row>
    <row r="656" spans="1:16" ht="13.5" thickBot="1" thickTop="1">
      <c r="A656" s="82" t="s">
        <v>1</v>
      </c>
      <c r="B656" s="84" t="s">
        <v>36</v>
      </c>
      <c r="C656" s="85"/>
      <c r="D656" s="86"/>
      <c r="E656" s="84" t="s">
        <v>37</v>
      </c>
      <c r="F656" s="85"/>
      <c r="G656" s="86"/>
      <c r="H656" s="84" t="s">
        <v>38</v>
      </c>
      <c r="I656" s="85"/>
      <c r="J656" s="86"/>
      <c r="K656" s="84" t="s">
        <v>39</v>
      </c>
      <c r="L656" s="85"/>
      <c r="M656" s="86"/>
      <c r="N656" s="84" t="s">
        <v>111</v>
      </c>
      <c r="O656" s="87"/>
      <c r="P656" s="88"/>
    </row>
    <row r="657" spans="1:18" ht="12.75" customHeight="1" thickBot="1">
      <c r="A657" s="83"/>
      <c r="B657" s="13" t="s">
        <v>6</v>
      </c>
      <c r="C657" s="14" t="s">
        <v>7</v>
      </c>
      <c r="D657" s="15" t="s">
        <v>8</v>
      </c>
      <c r="E657" s="13" t="s">
        <v>6</v>
      </c>
      <c r="F657" s="14" t="s">
        <v>7</v>
      </c>
      <c r="G657" s="15" t="s">
        <v>8</v>
      </c>
      <c r="H657" s="13" t="s">
        <v>6</v>
      </c>
      <c r="I657" s="14" t="s">
        <v>7</v>
      </c>
      <c r="J657" s="15" t="s">
        <v>8</v>
      </c>
      <c r="K657" s="13" t="s">
        <v>6</v>
      </c>
      <c r="L657" s="14" t="s">
        <v>7</v>
      </c>
      <c r="M657" s="15" t="s">
        <v>8</v>
      </c>
      <c r="N657" s="36" t="s">
        <v>6</v>
      </c>
      <c r="O657" s="38" t="s">
        <v>7</v>
      </c>
      <c r="P657" s="49" t="s">
        <v>8</v>
      </c>
      <c r="Q657" s="5"/>
      <c r="R657" s="5"/>
    </row>
    <row r="658" spans="1:22" ht="13.5" thickBot="1" thickTop="1">
      <c r="A658" s="6" t="s">
        <v>9</v>
      </c>
      <c r="B658" s="51">
        <v>653.0726272149052</v>
      </c>
      <c r="C658" s="51">
        <v>330557.62737278506</v>
      </c>
      <c r="D658" s="51">
        <f>B658+C658</f>
        <v>331210.69999999995</v>
      </c>
      <c r="E658" s="51">
        <v>461.7835696465556</v>
      </c>
      <c r="F658" s="52">
        <v>244958.01643035345</v>
      </c>
      <c r="G658" s="53">
        <f>E658+F658</f>
        <v>245419.80000000002</v>
      </c>
      <c r="H658" s="51">
        <v>457.1858809373723</v>
      </c>
      <c r="I658" s="52">
        <v>261690.82563437457</v>
      </c>
      <c r="J658" s="53">
        <f>H658+I658</f>
        <v>262148.01151531196</v>
      </c>
      <c r="K658" s="51">
        <v>407.1140304623229</v>
      </c>
      <c r="L658" s="52">
        <v>237318.40031075847</v>
      </c>
      <c r="M658" s="53">
        <f aca="true" t="shared" si="175" ref="M658:M685">K658+L658</f>
        <v>237725.51434122078</v>
      </c>
      <c r="N658" s="52">
        <f>B658+E658+H658+K658</f>
        <v>1979.156108261156</v>
      </c>
      <c r="O658" s="52">
        <f>C658+F658+I658+L658</f>
        <v>1074524.8697482715</v>
      </c>
      <c r="P658" s="53">
        <f>N658+O658</f>
        <v>1076504.0258565326</v>
      </c>
      <c r="Q658" s="78"/>
      <c r="R658" s="78"/>
      <c r="S658" s="78"/>
      <c r="T658" s="78"/>
      <c r="U658" s="78"/>
      <c r="V658" s="78">
        <f>M658-S658</f>
        <v>237725.51434122078</v>
      </c>
    </row>
    <row r="659" spans="1:22" ht="12.75" thickBot="1">
      <c r="A659" s="31" t="s">
        <v>10</v>
      </c>
      <c r="B659" s="54">
        <f>B660+B661+B662</f>
        <v>129258.94326767493</v>
      </c>
      <c r="C659" s="55">
        <f>C660+C661+C662</f>
        <v>47102.85673232508</v>
      </c>
      <c r="D659" s="56">
        <f>B659+C659</f>
        <v>176361.80000000002</v>
      </c>
      <c r="E659" s="55">
        <f>E660+E661+E662</f>
        <v>136544.26805649634</v>
      </c>
      <c r="F659" s="55">
        <f>F660+F661+F662</f>
        <v>53828.33194350363</v>
      </c>
      <c r="G659" s="56">
        <f>E659+F659</f>
        <v>190372.59999999998</v>
      </c>
      <c r="H659" s="55">
        <f>H660+H661+H662</f>
        <v>154406.68844553502</v>
      </c>
      <c r="I659" s="55">
        <f>I660+I661+I662</f>
        <v>61492.0852715142</v>
      </c>
      <c r="J659" s="56">
        <f>H659+I659</f>
        <v>215898.77371704922</v>
      </c>
      <c r="K659" s="55">
        <f>K660+K661+K662</f>
        <v>133008.27738535247</v>
      </c>
      <c r="L659" s="55">
        <f>L660+L661+L662</f>
        <v>57099.28950513781</v>
      </c>
      <c r="M659" s="56">
        <f t="shared" si="175"/>
        <v>190107.56689049027</v>
      </c>
      <c r="N659" s="57">
        <f>N660+N661+N662</f>
        <v>553218.1771550588</v>
      </c>
      <c r="O659" s="58">
        <f>O660+O661+O662</f>
        <v>219522.56345248074</v>
      </c>
      <c r="P659" s="56">
        <f aca="true" t="shared" si="176" ref="P659:P685">N659+O659</f>
        <v>772740.7406075395</v>
      </c>
      <c r="Q659" s="78"/>
      <c r="R659" s="78"/>
      <c r="S659" s="78"/>
      <c r="T659" s="78"/>
      <c r="U659" s="78"/>
      <c r="V659" s="78">
        <f aca="true" t="shared" si="177" ref="V659:V686">M659-S659</f>
        <v>190107.56689049027</v>
      </c>
    </row>
    <row r="660" spans="1:22" ht="12">
      <c r="A660" s="7" t="s">
        <v>73</v>
      </c>
      <c r="B660" s="60">
        <v>78094.76845438685</v>
      </c>
      <c r="C660" s="61">
        <v>11656.131545613147</v>
      </c>
      <c r="D660" s="62">
        <f aca="true" t="shared" si="178" ref="D660:D685">B660+C660</f>
        <v>89750.9</v>
      </c>
      <c r="E660" s="60">
        <v>76678.9357767552</v>
      </c>
      <c r="F660" s="61">
        <v>11846.764223244796</v>
      </c>
      <c r="G660" s="62">
        <f aca="true" t="shared" si="179" ref="G660:G685">E660+F660</f>
        <v>88525.7</v>
      </c>
      <c r="H660" s="60">
        <v>83535.2055382843</v>
      </c>
      <c r="I660" s="61">
        <v>14741.45454171571</v>
      </c>
      <c r="J660" s="62">
        <f aca="true" t="shared" si="180" ref="J660:J685">H660+I660</f>
        <v>98276.66008</v>
      </c>
      <c r="K660" s="60">
        <v>85459.25854821707</v>
      </c>
      <c r="L660" s="61">
        <v>13657.430790629707</v>
      </c>
      <c r="M660" s="62">
        <f t="shared" si="175"/>
        <v>99116.68933884677</v>
      </c>
      <c r="N660" s="80">
        <f aca="true" t="shared" si="181" ref="N660:O662">B660+E660+H660+K660</f>
        <v>323768.16831764346</v>
      </c>
      <c r="O660" s="61">
        <f t="shared" si="181"/>
        <v>51901.78110120336</v>
      </c>
      <c r="P660" s="62">
        <f t="shared" si="176"/>
        <v>375669.9494188468</v>
      </c>
      <c r="Q660" s="78"/>
      <c r="R660" s="78"/>
      <c r="S660" s="78"/>
      <c r="T660" s="78"/>
      <c r="U660" s="78"/>
      <c r="V660" s="78">
        <f t="shared" si="177"/>
        <v>99116.68933884677</v>
      </c>
    </row>
    <row r="661" spans="1:22" ht="12">
      <c r="A661" s="7" t="s">
        <v>40</v>
      </c>
      <c r="B661" s="60">
        <v>49822.31366809486</v>
      </c>
      <c r="C661" s="61">
        <v>8509.086331905144</v>
      </c>
      <c r="D661" s="62">
        <f t="shared" si="178"/>
        <v>58331.4</v>
      </c>
      <c r="E661" s="60">
        <v>58328.047862188265</v>
      </c>
      <c r="F661" s="61">
        <v>10281.352137811722</v>
      </c>
      <c r="G661" s="62">
        <f t="shared" si="179"/>
        <v>68609.4</v>
      </c>
      <c r="H661" s="60">
        <v>69258.30536208829</v>
      </c>
      <c r="I661" s="61">
        <v>11949.807055913301</v>
      </c>
      <c r="J661" s="62">
        <f t="shared" si="180"/>
        <v>81208.11241800159</v>
      </c>
      <c r="K661" s="60">
        <v>45867.14847229108</v>
      </c>
      <c r="L661" s="61">
        <v>7962.183882992697</v>
      </c>
      <c r="M661" s="62">
        <f t="shared" si="175"/>
        <v>53829.33235528378</v>
      </c>
      <c r="N661" s="80">
        <f t="shared" si="181"/>
        <v>223275.8153646625</v>
      </c>
      <c r="O661" s="61">
        <f t="shared" si="181"/>
        <v>38702.42940862286</v>
      </c>
      <c r="P661" s="62">
        <f t="shared" si="176"/>
        <v>261978.24477328535</v>
      </c>
      <c r="Q661" s="78"/>
      <c r="R661" s="78"/>
      <c r="S661" s="78"/>
      <c r="T661" s="78"/>
      <c r="U661" s="78"/>
      <c r="V661" s="78">
        <f t="shared" si="177"/>
        <v>53829.33235528378</v>
      </c>
    </row>
    <row r="662" spans="1:22" ht="12.75" thickBot="1">
      <c r="A662" s="7" t="s">
        <v>13</v>
      </c>
      <c r="B662" s="60">
        <v>1341.8611451932072</v>
      </c>
      <c r="C662" s="61">
        <v>26937.63885480679</v>
      </c>
      <c r="D662" s="62">
        <f t="shared" si="178"/>
        <v>28279.5</v>
      </c>
      <c r="E662" s="60">
        <v>1537.2844175528878</v>
      </c>
      <c r="F662" s="61">
        <v>31700.215582447112</v>
      </c>
      <c r="G662" s="62">
        <f t="shared" si="179"/>
        <v>33237.5</v>
      </c>
      <c r="H662" s="60">
        <v>1613.1775451624428</v>
      </c>
      <c r="I662" s="61">
        <v>34800.82367388519</v>
      </c>
      <c r="J662" s="62">
        <f t="shared" si="180"/>
        <v>36414.001219047634</v>
      </c>
      <c r="K662" s="60">
        <v>1681.8703648443334</v>
      </c>
      <c r="L662" s="61">
        <v>35479.674831515404</v>
      </c>
      <c r="M662" s="62">
        <f t="shared" si="175"/>
        <v>37161.54519635974</v>
      </c>
      <c r="N662" s="80">
        <f t="shared" si="181"/>
        <v>6174.1934727528715</v>
      </c>
      <c r="O662" s="61">
        <f t="shared" si="181"/>
        <v>128918.35294265451</v>
      </c>
      <c r="P662" s="62">
        <f t="shared" si="176"/>
        <v>135092.54641540739</v>
      </c>
      <c r="Q662" s="78"/>
      <c r="R662" s="78"/>
      <c r="S662" s="78"/>
      <c r="T662" s="78"/>
      <c r="U662" s="78"/>
      <c r="V662" s="78">
        <f t="shared" si="177"/>
        <v>37161.54519635974</v>
      </c>
    </row>
    <row r="663" spans="1:22" ht="12.75" thickBot="1">
      <c r="A663" s="31" t="s">
        <v>14</v>
      </c>
      <c r="B663" s="54">
        <f>B664+B665</f>
        <v>82930.31519107643</v>
      </c>
      <c r="C663" s="55">
        <f>C664+C665</f>
        <v>283938.0848089236</v>
      </c>
      <c r="D663" s="56">
        <f t="shared" si="178"/>
        <v>366868.4</v>
      </c>
      <c r="E663" s="55">
        <f>E664+E665</f>
        <v>128520.81813565275</v>
      </c>
      <c r="F663" s="55">
        <f>F664+F665</f>
        <v>275037.98186434724</v>
      </c>
      <c r="G663" s="56">
        <f t="shared" si="179"/>
        <v>403558.8</v>
      </c>
      <c r="H663" s="55">
        <f>H664+H665</f>
        <v>131058.23040168695</v>
      </c>
      <c r="I663" s="55">
        <f>I664+I665</f>
        <v>302761.01139934605</v>
      </c>
      <c r="J663" s="56">
        <f t="shared" si="180"/>
        <v>433819.24180103303</v>
      </c>
      <c r="K663" s="55">
        <f>K664+K665</f>
        <v>73826.79082478279</v>
      </c>
      <c r="L663" s="55">
        <f>L664+L665</f>
        <v>251727.0707207032</v>
      </c>
      <c r="M663" s="56">
        <f t="shared" si="175"/>
        <v>325553.86154548597</v>
      </c>
      <c r="N663" s="57">
        <f>N664+N665</f>
        <v>416336.1545531989</v>
      </c>
      <c r="O663" s="58">
        <f>O664+O665</f>
        <v>1113464.1487933202</v>
      </c>
      <c r="P663" s="56">
        <f t="shared" si="176"/>
        <v>1529800.3033465191</v>
      </c>
      <c r="Q663" s="78"/>
      <c r="R663" s="78"/>
      <c r="S663" s="78"/>
      <c r="T663" s="78"/>
      <c r="U663" s="78"/>
      <c r="V663" s="78">
        <f t="shared" si="177"/>
        <v>325553.86154548597</v>
      </c>
    </row>
    <row r="664" spans="1:22" ht="12">
      <c r="A664" s="7" t="s">
        <v>15</v>
      </c>
      <c r="B664" s="60">
        <v>48964.04088058924</v>
      </c>
      <c r="C664" s="61">
        <v>4352.35911941076</v>
      </c>
      <c r="D664" s="62">
        <f t="shared" si="178"/>
        <v>53316.399999999994</v>
      </c>
      <c r="E664" s="60">
        <v>96797.90592822482</v>
      </c>
      <c r="F664" s="61">
        <v>10326.09407177518</v>
      </c>
      <c r="G664" s="62">
        <f t="shared" si="179"/>
        <v>107124</v>
      </c>
      <c r="H664" s="60">
        <v>100131.05141277448</v>
      </c>
      <c r="I664" s="61">
        <v>10972.70183954261</v>
      </c>
      <c r="J664" s="62">
        <f t="shared" si="180"/>
        <v>111103.7532523171</v>
      </c>
      <c r="K664" s="60">
        <v>44475.397831401286</v>
      </c>
      <c r="L664" s="95">
        <v>5259.77697983978</v>
      </c>
      <c r="M664" s="62">
        <f t="shared" si="175"/>
        <v>49735.174811241064</v>
      </c>
      <c r="N664" s="60">
        <f aca="true" t="shared" si="182" ref="N664:N676">B664+E664+H664+K664</f>
        <v>290368.3960529898</v>
      </c>
      <c r="O664" s="61">
        <f aca="true" t="shared" si="183" ref="O664:O676">C664+F664+I664+L664</f>
        <v>30910.93201056833</v>
      </c>
      <c r="P664" s="62">
        <f t="shared" si="176"/>
        <v>321279.32806355815</v>
      </c>
      <c r="Q664" s="78"/>
      <c r="R664" s="78"/>
      <c r="S664" s="78"/>
      <c r="T664" s="78"/>
      <c r="U664" s="78"/>
      <c r="V664" s="78">
        <f t="shared" si="177"/>
        <v>49735.174811241064</v>
      </c>
    </row>
    <row r="665" spans="1:22" ht="12">
      <c r="A665" s="7" t="s">
        <v>16</v>
      </c>
      <c r="B665" s="60">
        <v>33966.274310487184</v>
      </c>
      <c r="C665" s="61">
        <v>279585.72568951285</v>
      </c>
      <c r="D665" s="62">
        <f t="shared" si="178"/>
        <v>313552.00000000006</v>
      </c>
      <c r="E665" s="60">
        <v>31722.91220742793</v>
      </c>
      <c r="F665" s="61">
        <v>264711.8877925721</v>
      </c>
      <c r="G665" s="62">
        <f t="shared" si="179"/>
        <v>296434.80000000005</v>
      </c>
      <c r="H665" s="60">
        <v>30927.178988912456</v>
      </c>
      <c r="I665" s="61">
        <v>291788.30955980346</v>
      </c>
      <c r="J665" s="62">
        <f t="shared" si="180"/>
        <v>322715.4885487159</v>
      </c>
      <c r="K665" s="60">
        <v>29351.392993381505</v>
      </c>
      <c r="L665" s="95">
        <v>246467.29374086342</v>
      </c>
      <c r="M665" s="62">
        <f t="shared" si="175"/>
        <v>275818.6867342449</v>
      </c>
      <c r="N665" s="60">
        <f t="shared" si="182"/>
        <v>125967.75850020908</v>
      </c>
      <c r="O665" s="61">
        <f t="shared" si="183"/>
        <v>1082553.2167827517</v>
      </c>
      <c r="P665" s="62">
        <f t="shared" si="176"/>
        <v>1208520.9752829608</v>
      </c>
      <c r="Q665" s="78"/>
      <c r="R665" s="78"/>
      <c r="S665" s="78"/>
      <c r="T665" s="78"/>
      <c r="U665" s="78"/>
      <c r="V665" s="78">
        <f t="shared" si="177"/>
        <v>275818.6867342449</v>
      </c>
    </row>
    <row r="666" spans="1:22" ht="12">
      <c r="A666" s="7" t="s">
        <v>17</v>
      </c>
      <c r="B666" s="60">
        <v>29223.861874395574</v>
      </c>
      <c r="C666" s="61">
        <v>11867.13812560442</v>
      </c>
      <c r="D666" s="62">
        <f t="shared" si="178"/>
        <v>41090.99999999999</v>
      </c>
      <c r="E666" s="60">
        <v>26405.169148330955</v>
      </c>
      <c r="F666" s="60">
        <v>10777.330851669041</v>
      </c>
      <c r="G666" s="62">
        <f t="shared" si="179"/>
        <v>37182.5</v>
      </c>
      <c r="H666" s="60">
        <v>35327.21239881331</v>
      </c>
      <c r="I666" s="95">
        <v>15544.000552769397</v>
      </c>
      <c r="J666" s="62">
        <f t="shared" si="180"/>
        <v>50871.21295158271</v>
      </c>
      <c r="K666" s="60">
        <v>31306.57303862696</v>
      </c>
      <c r="L666" s="95">
        <v>12769.024235754869</v>
      </c>
      <c r="M666" s="62">
        <f t="shared" si="175"/>
        <v>44075.59727438183</v>
      </c>
      <c r="N666" s="60">
        <f t="shared" si="182"/>
        <v>122262.8164601668</v>
      </c>
      <c r="O666" s="61">
        <f t="shared" si="183"/>
        <v>50957.49376579773</v>
      </c>
      <c r="P666" s="62">
        <f t="shared" si="176"/>
        <v>173220.31022596452</v>
      </c>
      <c r="Q666" s="78"/>
      <c r="R666" s="78"/>
      <c r="S666" s="78"/>
      <c r="T666" s="78"/>
      <c r="U666" s="78"/>
      <c r="V666" s="78">
        <f t="shared" si="177"/>
        <v>44075.59727438183</v>
      </c>
    </row>
    <row r="667" spans="1:22" ht="12">
      <c r="A667" s="7" t="s">
        <v>74</v>
      </c>
      <c r="B667" s="60">
        <v>6041.142847355232</v>
      </c>
      <c r="C667" s="61">
        <v>6302.257152644766</v>
      </c>
      <c r="D667" s="62">
        <f t="shared" si="178"/>
        <v>12343.399999999998</v>
      </c>
      <c r="E667" s="60">
        <v>6647.670208723494</v>
      </c>
      <c r="F667" s="60">
        <v>7235.529791276507</v>
      </c>
      <c r="G667" s="62">
        <f t="shared" si="179"/>
        <v>13883.2</v>
      </c>
      <c r="H667" s="60">
        <v>6297.916117704221</v>
      </c>
      <c r="I667" s="95">
        <v>7256.8342005448285</v>
      </c>
      <c r="J667" s="62">
        <f t="shared" si="180"/>
        <v>13554.750318249049</v>
      </c>
      <c r="K667" s="60">
        <v>5778.847012679523</v>
      </c>
      <c r="L667" s="95">
        <v>6726.330386861221</v>
      </c>
      <c r="M667" s="62">
        <f t="shared" si="175"/>
        <v>12505.177399540744</v>
      </c>
      <c r="N667" s="60">
        <f t="shared" si="182"/>
        <v>24765.57618646247</v>
      </c>
      <c r="O667" s="61">
        <f t="shared" si="183"/>
        <v>27520.951531327322</v>
      </c>
      <c r="P667" s="62">
        <f t="shared" si="176"/>
        <v>52286.527717789795</v>
      </c>
      <c r="Q667" s="78"/>
      <c r="R667" s="78"/>
      <c r="S667" s="78"/>
      <c r="T667" s="78"/>
      <c r="U667" s="78"/>
      <c r="V667" s="78">
        <f t="shared" si="177"/>
        <v>12505.177399540744</v>
      </c>
    </row>
    <row r="668" spans="1:22" ht="12">
      <c r="A668" s="7" t="s">
        <v>19</v>
      </c>
      <c r="B668" s="60">
        <v>14300.125826990306</v>
      </c>
      <c r="C668" s="61">
        <v>142223.07417300972</v>
      </c>
      <c r="D668" s="62">
        <f t="shared" si="178"/>
        <v>156523.20000000004</v>
      </c>
      <c r="E668" s="60">
        <v>18044.051754857046</v>
      </c>
      <c r="F668" s="60">
        <v>179984.94824514296</v>
      </c>
      <c r="G668" s="62">
        <f t="shared" si="179"/>
        <v>198029</v>
      </c>
      <c r="H668" s="60">
        <v>15238.688978995888</v>
      </c>
      <c r="I668" s="95">
        <v>185242.68933599273</v>
      </c>
      <c r="J668" s="62">
        <f t="shared" si="180"/>
        <v>200481.37831498863</v>
      </c>
      <c r="K668" s="60">
        <v>21549.98207205234</v>
      </c>
      <c r="L668" s="95">
        <v>219685.6221785491</v>
      </c>
      <c r="M668" s="62">
        <f t="shared" si="175"/>
        <v>241235.60425060143</v>
      </c>
      <c r="N668" s="60">
        <f t="shared" si="182"/>
        <v>69132.84863289558</v>
      </c>
      <c r="O668" s="61">
        <f t="shared" si="183"/>
        <v>727136.3339326945</v>
      </c>
      <c r="P668" s="62">
        <f t="shared" si="176"/>
        <v>796269.1825655901</v>
      </c>
      <c r="Q668" s="78"/>
      <c r="R668" s="78"/>
      <c r="S668" s="78"/>
      <c r="T668" s="78"/>
      <c r="U668" s="78"/>
      <c r="V668" s="78">
        <f t="shared" si="177"/>
        <v>241235.60425060143</v>
      </c>
    </row>
    <row r="669" spans="1:22" ht="12">
      <c r="A669" s="7" t="s">
        <v>20</v>
      </c>
      <c r="B669" s="60">
        <v>19537.574281882782</v>
      </c>
      <c r="C669" s="61">
        <v>106083.12571811723</v>
      </c>
      <c r="D669" s="62">
        <f t="shared" si="178"/>
        <v>125620.70000000001</v>
      </c>
      <c r="E669" s="60">
        <v>16982.985549425655</v>
      </c>
      <c r="F669" s="60">
        <v>101905.21445057435</v>
      </c>
      <c r="G669" s="62">
        <f t="shared" si="179"/>
        <v>118888.20000000001</v>
      </c>
      <c r="H669" s="60">
        <v>16870.817100023596</v>
      </c>
      <c r="I669" s="95">
        <v>100220.49595241473</v>
      </c>
      <c r="J669" s="62">
        <f t="shared" si="180"/>
        <v>117091.31305243832</v>
      </c>
      <c r="K669" s="60">
        <v>20339.13104103272</v>
      </c>
      <c r="L669" s="95">
        <v>110952.99959605964</v>
      </c>
      <c r="M669" s="62">
        <f t="shared" si="175"/>
        <v>131292.13063709237</v>
      </c>
      <c r="N669" s="60">
        <f t="shared" si="182"/>
        <v>73730.50797236475</v>
      </c>
      <c r="O669" s="61">
        <f t="shared" si="183"/>
        <v>419161.83571716596</v>
      </c>
      <c r="P669" s="62">
        <f t="shared" si="176"/>
        <v>492892.34368953074</v>
      </c>
      <c r="Q669" s="78"/>
      <c r="R669" s="78"/>
      <c r="S669" s="78"/>
      <c r="T669" s="78"/>
      <c r="U669" s="78"/>
      <c r="V669" s="78">
        <f t="shared" si="177"/>
        <v>131292.13063709237</v>
      </c>
    </row>
    <row r="670" spans="1:22" ht="12">
      <c r="A670" s="7" t="s">
        <v>21</v>
      </c>
      <c r="B670" s="60">
        <v>10419.199832742434</v>
      </c>
      <c r="C670" s="61">
        <v>40927.80016725757</v>
      </c>
      <c r="D670" s="62">
        <f t="shared" si="178"/>
        <v>51347</v>
      </c>
      <c r="E670" s="60">
        <v>13201.30169031027</v>
      </c>
      <c r="F670" s="60">
        <v>51377.09830968973</v>
      </c>
      <c r="G670" s="62">
        <f t="shared" si="179"/>
        <v>64578.4</v>
      </c>
      <c r="H670" s="60">
        <v>12342.198375386613</v>
      </c>
      <c r="I670" s="95">
        <v>48208.11708251339</v>
      </c>
      <c r="J670" s="62">
        <f t="shared" si="180"/>
        <v>60550.315457900004</v>
      </c>
      <c r="K670" s="60">
        <v>12000.118093139203</v>
      </c>
      <c r="L670" s="95">
        <v>47825.268092136794</v>
      </c>
      <c r="M670" s="62">
        <f t="shared" si="175"/>
        <v>59825.386185275995</v>
      </c>
      <c r="N670" s="60">
        <f t="shared" si="182"/>
        <v>47962.81799157852</v>
      </c>
      <c r="O670" s="61">
        <f t="shared" si="183"/>
        <v>188338.28365159748</v>
      </c>
      <c r="P670" s="62">
        <f t="shared" si="176"/>
        <v>236301.101643176</v>
      </c>
      <c r="Q670" s="78"/>
      <c r="R670" s="78"/>
      <c r="S670" s="78"/>
      <c r="T670" s="78"/>
      <c r="U670" s="78"/>
      <c r="V670" s="78">
        <f t="shared" si="177"/>
        <v>59825.386185275995</v>
      </c>
    </row>
    <row r="671" spans="1:22" ht="12">
      <c r="A671" s="7" t="s">
        <v>58</v>
      </c>
      <c r="B671" s="60">
        <v>394.15263214309164</v>
      </c>
      <c r="C671" s="61">
        <v>9976.547367856909</v>
      </c>
      <c r="D671" s="62">
        <f t="shared" si="178"/>
        <v>10370.7</v>
      </c>
      <c r="E671" s="60">
        <v>345.68021893735596</v>
      </c>
      <c r="F671" s="60">
        <v>8553.119781062644</v>
      </c>
      <c r="G671" s="62">
        <f t="shared" si="179"/>
        <v>8898.8</v>
      </c>
      <c r="H671" s="60">
        <v>375.28642783957775</v>
      </c>
      <c r="I671" s="95">
        <v>9689.561834804235</v>
      </c>
      <c r="J671" s="62">
        <f t="shared" si="180"/>
        <v>10064.848262643813</v>
      </c>
      <c r="K671" s="60">
        <v>409.3680084345558</v>
      </c>
      <c r="L671" s="95">
        <v>9409.867592766179</v>
      </c>
      <c r="M671" s="62">
        <f t="shared" si="175"/>
        <v>9819.235601200735</v>
      </c>
      <c r="N671" s="60">
        <f t="shared" si="182"/>
        <v>1524.4872873545812</v>
      </c>
      <c r="O671" s="61">
        <f t="shared" si="183"/>
        <v>37629.09657648996</v>
      </c>
      <c r="P671" s="62">
        <f t="shared" si="176"/>
        <v>39153.58386384454</v>
      </c>
      <c r="Q671" s="78"/>
      <c r="R671" s="78"/>
      <c r="S671" s="78"/>
      <c r="T671" s="78"/>
      <c r="U671" s="78"/>
      <c r="V671" s="78">
        <f t="shared" si="177"/>
        <v>9819.235601200735</v>
      </c>
    </row>
    <row r="672" spans="1:22" ht="12">
      <c r="A672" s="7" t="s">
        <v>22</v>
      </c>
      <c r="B672" s="60">
        <v>39139.2</v>
      </c>
      <c r="C672" s="61">
        <v>0</v>
      </c>
      <c r="D672" s="62">
        <f t="shared" si="178"/>
        <v>39139.2</v>
      </c>
      <c r="E672" s="60">
        <v>50669.1</v>
      </c>
      <c r="F672" s="60">
        <v>0</v>
      </c>
      <c r="G672" s="62">
        <f t="shared" si="179"/>
        <v>50669.1</v>
      </c>
      <c r="H672" s="60">
        <v>63072.218129999994</v>
      </c>
      <c r="I672" s="95">
        <v>0</v>
      </c>
      <c r="J672" s="62">
        <f t="shared" si="180"/>
        <v>63072.218129999994</v>
      </c>
      <c r="K672" s="60">
        <v>82415.44205945912</v>
      </c>
      <c r="L672" s="95">
        <v>0</v>
      </c>
      <c r="M672" s="62">
        <f t="shared" si="175"/>
        <v>82415.44205945912</v>
      </c>
      <c r="N672" s="60">
        <f t="shared" si="182"/>
        <v>235295.9601894591</v>
      </c>
      <c r="O672" s="61">
        <f t="shared" si="183"/>
        <v>0</v>
      </c>
      <c r="P672" s="62">
        <f t="shared" si="176"/>
        <v>235295.9601894591</v>
      </c>
      <c r="Q672" s="78"/>
      <c r="R672" s="78"/>
      <c r="S672" s="78"/>
      <c r="T672" s="78"/>
      <c r="U672" s="78"/>
      <c r="V672" s="78">
        <f t="shared" si="177"/>
        <v>82415.44205945912</v>
      </c>
    </row>
    <row r="673" spans="1:22" ht="12">
      <c r="A673" s="7" t="s">
        <v>23</v>
      </c>
      <c r="B673" s="60">
        <v>17223.233833406463</v>
      </c>
      <c r="C673" s="61">
        <v>309089.66616659355</v>
      </c>
      <c r="D673" s="62">
        <f t="shared" si="178"/>
        <v>326312.9</v>
      </c>
      <c r="E673" s="60">
        <v>19406.177133914338</v>
      </c>
      <c r="F673" s="60">
        <v>367936.1228660857</v>
      </c>
      <c r="G673" s="62">
        <f t="shared" si="179"/>
        <v>387342.3</v>
      </c>
      <c r="H673" s="60">
        <v>14379.482783204385</v>
      </c>
      <c r="I673" s="95">
        <v>282808.59083198605</v>
      </c>
      <c r="J673" s="62">
        <f t="shared" si="180"/>
        <v>297188.07361519046</v>
      </c>
      <c r="K673" s="60">
        <v>18376.1320203967</v>
      </c>
      <c r="L673" s="95">
        <v>318440.7910444399</v>
      </c>
      <c r="M673" s="62">
        <f t="shared" si="175"/>
        <v>336816.9230648366</v>
      </c>
      <c r="N673" s="60">
        <f t="shared" si="182"/>
        <v>69385.02577092189</v>
      </c>
      <c r="O673" s="61">
        <f t="shared" si="183"/>
        <v>1278275.1709091053</v>
      </c>
      <c r="P673" s="62">
        <f t="shared" si="176"/>
        <v>1347660.1966800273</v>
      </c>
      <c r="Q673" s="78"/>
      <c r="R673" s="78"/>
      <c r="S673" s="78"/>
      <c r="T673" s="78"/>
      <c r="U673" s="78"/>
      <c r="V673" s="78">
        <f t="shared" si="177"/>
        <v>336816.9230648366</v>
      </c>
    </row>
    <row r="674" spans="1:22" ht="12">
      <c r="A674" s="7" t="s">
        <v>24</v>
      </c>
      <c r="B674" s="60">
        <v>38236.7960749022</v>
      </c>
      <c r="C674" s="61">
        <v>40031.2039250978</v>
      </c>
      <c r="D674" s="62">
        <f t="shared" si="178"/>
        <v>78268</v>
      </c>
      <c r="E674" s="60">
        <v>37837.93068626504</v>
      </c>
      <c r="F674" s="60">
        <v>44331.26931373497</v>
      </c>
      <c r="G674" s="62">
        <f t="shared" si="179"/>
        <v>82169.20000000001</v>
      </c>
      <c r="H674" s="60">
        <v>39176.24618188225</v>
      </c>
      <c r="I674" s="95">
        <v>42367.61138410617</v>
      </c>
      <c r="J674" s="62">
        <f t="shared" si="180"/>
        <v>81543.85756598841</v>
      </c>
      <c r="K674" s="60">
        <v>35699.16958801492</v>
      </c>
      <c r="L674" s="95">
        <v>40078.26822330947</v>
      </c>
      <c r="M674" s="62">
        <f t="shared" si="175"/>
        <v>75777.43781132439</v>
      </c>
      <c r="N674" s="60">
        <f t="shared" si="182"/>
        <v>150950.1425310644</v>
      </c>
      <c r="O674" s="61">
        <f t="shared" si="183"/>
        <v>166808.35284624842</v>
      </c>
      <c r="P674" s="62">
        <f t="shared" si="176"/>
        <v>317758.4953773128</v>
      </c>
      <c r="Q674" s="78"/>
      <c r="R674" s="78"/>
      <c r="S674" s="78"/>
      <c r="T674" s="78"/>
      <c r="U674" s="78"/>
      <c r="V674" s="78">
        <f t="shared" si="177"/>
        <v>75777.43781132439</v>
      </c>
    </row>
    <row r="675" spans="1:22" ht="12">
      <c r="A675" s="7" t="s">
        <v>75</v>
      </c>
      <c r="B675" s="60">
        <v>10896.796737269522</v>
      </c>
      <c r="C675" s="61">
        <v>3388.0032627304768</v>
      </c>
      <c r="D675" s="62">
        <f t="shared" si="178"/>
        <v>14284.8</v>
      </c>
      <c r="E675" s="60">
        <v>10281.518632407873</v>
      </c>
      <c r="F675" s="60">
        <v>3223.4813675921264</v>
      </c>
      <c r="G675" s="62">
        <f t="shared" si="179"/>
        <v>13505</v>
      </c>
      <c r="H675" s="60">
        <v>11626.72059625882</v>
      </c>
      <c r="I675" s="95">
        <v>3633.816964600483</v>
      </c>
      <c r="J675" s="62">
        <f t="shared" si="180"/>
        <v>15260.537560859302</v>
      </c>
      <c r="K675" s="60">
        <v>14589.791285091549</v>
      </c>
      <c r="L675" s="61">
        <v>4692.239666305722</v>
      </c>
      <c r="M675" s="62">
        <f t="shared" si="175"/>
        <v>19282.03095139727</v>
      </c>
      <c r="N675" s="60">
        <f t="shared" si="182"/>
        <v>47394.82725102776</v>
      </c>
      <c r="O675" s="61">
        <f t="shared" si="183"/>
        <v>14937.54126122881</v>
      </c>
      <c r="P675" s="62">
        <f t="shared" si="176"/>
        <v>62332.368512256566</v>
      </c>
      <c r="Q675" s="78"/>
      <c r="R675" s="78"/>
      <c r="S675" s="78"/>
      <c r="T675" s="78"/>
      <c r="U675" s="78"/>
      <c r="V675" s="78">
        <f t="shared" si="177"/>
        <v>19282.03095139727</v>
      </c>
    </row>
    <row r="676" spans="1:22" ht="12.75" thickBot="1">
      <c r="A676" s="7" t="s">
        <v>26</v>
      </c>
      <c r="B676" s="60">
        <v>1459.4610333262713</v>
      </c>
      <c r="C676" s="61">
        <v>52521.53896667373</v>
      </c>
      <c r="D676" s="62">
        <f t="shared" si="178"/>
        <v>53981</v>
      </c>
      <c r="E676" s="60">
        <v>1836.4453342824488</v>
      </c>
      <c r="F676" s="61">
        <v>59876.754665717555</v>
      </c>
      <c r="G676" s="62">
        <f t="shared" si="179"/>
        <v>61713.200000000004</v>
      </c>
      <c r="H676" s="60">
        <v>545.6885777857636</v>
      </c>
      <c r="I676" s="61">
        <v>63875.177099537446</v>
      </c>
      <c r="J676" s="62">
        <f t="shared" si="180"/>
        <v>64420.86567732321</v>
      </c>
      <c r="K676" s="60">
        <v>1768.037284386624</v>
      </c>
      <c r="L676" s="61">
        <v>118684.00343405799</v>
      </c>
      <c r="M676" s="62">
        <f t="shared" si="175"/>
        <v>120452.04071844461</v>
      </c>
      <c r="N676" s="60">
        <f t="shared" si="182"/>
        <v>5609.6322297811075</v>
      </c>
      <c r="O676" s="61">
        <f t="shared" si="183"/>
        <v>294957.47416598676</v>
      </c>
      <c r="P676" s="62">
        <f t="shared" si="176"/>
        <v>300567.1063957679</v>
      </c>
      <c r="Q676" s="78"/>
      <c r="R676" s="78"/>
      <c r="S676" s="78"/>
      <c r="T676" s="78"/>
      <c r="U676" s="78"/>
      <c r="V676" s="78">
        <f t="shared" si="177"/>
        <v>120452.04071844461</v>
      </c>
    </row>
    <row r="677" spans="1:22" ht="12.75" thickBot="1">
      <c r="A677" s="31" t="s">
        <v>44</v>
      </c>
      <c r="B677" s="54">
        <f>B678+B679</f>
        <v>1359.0728158585528</v>
      </c>
      <c r="C677" s="55">
        <f>C678+C679</f>
        <v>239628.52718414145</v>
      </c>
      <c r="D677" s="56">
        <f t="shared" si="178"/>
        <v>240987.6</v>
      </c>
      <c r="E677" s="55">
        <f>E678+E679</f>
        <v>1232.7353416914398</v>
      </c>
      <c r="F677" s="55">
        <f>F678+F679</f>
        <v>233538.06465830855</v>
      </c>
      <c r="G677" s="56">
        <f t="shared" si="179"/>
        <v>234770.8</v>
      </c>
      <c r="H677" s="55">
        <f>H678+H679</f>
        <v>1371.444678425865</v>
      </c>
      <c r="I677" s="55">
        <f>I678+I679</f>
        <v>241343.06273574426</v>
      </c>
      <c r="J677" s="56">
        <f t="shared" si="180"/>
        <v>242714.50741417013</v>
      </c>
      <c r="K677" s="55">
        <f>K678+K679</f>
        <v>1620.9583726341166</v>
      </c>
      <c r="L677" s="55">
        <f>L678+L679</f>
        <v>269437.464087151</v>
      </c>
      <c r="M677" s="56">
        <f t="shared" si="175"/>
        <v>271058.4224597851</v>
      </c>
      <c r="N677" s="57">
        <f>N678+N679</f>
        <v>5584.211208609974</v>
      </c>
      <c r="O677" s="58">
        <f>O678+O679</f>
        <v>983947.1186653452</v>
      </c>
      <c r="P677" s="56">
        <f t="shared" si="176"/>
        <v>989531.3298739552</v>
      </c>
      <c r="Q677" s="78"/>
      <c r="R677" s="78"/>
      <c r="S677" s="78"/>
      <c r="T677" s="78"/>
      <c r="U677" s="78"/>
      <c r="V677" s="78">
        <f t="shared" si="177"/>
        <v>271058.4224597851</v>
      </c>
    </row>
    <row r="678" spans="1:22" ht="12">
      <c r="A678" s="7" t="s">
        <v>45</v>
      </c>
      <c r="B678" s="60">
        <v>1117.9167463591334</v>
      </c>
      <c r="C678" s="61">
        <v>159630.18325364086</v>
      </c>
      <c r="D678" s="62">
        <f t="shared" si="178"/>
        <v>160748.1</v>
      </c>
      <c r="E678" s="60">
        <v>1000.3733383929075</v>
      </c>
      <c r="F678" s="61">
        <v>158529.42666160708</v>
      </c>
      <c r="G678" s="62">
        <f t="shared" si="179"/>
        <v>159529.8</v>
      </c>
      <c r="H678" s="60">
        <v>1109.663404008419</v>
      </c>
      <c r="I678" s="61">
        <v>162502.97270698927</v>
      </c>
      <c r="J678" s="62">
        <f t="shared" si="180"/>
        <v>163612.6361109977</v>
      </c>
      <c r="K678" s="60">
        <v>1290.6165985338096</v>
      </c>
      <c r="L678" s="61">
        <v>166126.25070225308</v>
      </c>
      <c r="M678" s="62">
        <f t="shared" si="175"/>
        <v>167416.8673007869</v>
      </c>
      <c r="N678" s="60">
        <f aca="true" t="shared" si="184" ref="N678:O680">B678+E678+H678+K678</f>
        <v>4518.57008729427</v>
      </c>
      <c r="O678" s="61">
        <f t="shared" si="184"/>
        <v>646788.8333244903</v>
      </c>
      <c r="P678" s="62">
        <f t="shared" si="176"/>
        <v>651307.4034117847</v>
      </c>
      <c r="Q678" s="78"/>
      <c r="R678" s="78"/>
      <c r="S678" s="78"/>
      <c r="T678" s="78"/>
      <c r="U678" s="78"/>
      <c r="V678" s="78">
        <f t="shared" si="177"/>
        <v>167416.8673007869</v>
      </c>
    </row>
    <row r="679" spans="1:22" ht="12">
      <c r="A679" s="7" t="s">
        <v>46</v>
      </c>
      <c r="B679" s="60">
        <v>241.1560694994194</v>
      </c>
      <c r="C679" s="61">
        <v>79998.34393050057</v>
      </c>
      <c r="D679" s="62">
        <f t="shared" si="178"/>
        <v>80239.5</v>
      </c>
      <c r="E679" s="60">
        <v>232.36200329853224</v>
      </c>
      <c r="F679" s="61">
        <v>75008.63799670147</v>
      </c>
      <c r="G679" s="62">
        <f t="shared" si="179"/>
        <v>75241</v>
      </c>
      <c r="H679" s="60">
        <v>261.7812744174459</v>
      </c>
      <c r="I679" s="61">
        <v>78840.09002875499</v>
      </c>
      <c r="J679" s="62">
        <f t="shared" si="180"/>
        <v>79101.87130317243</v>
      </c>
      <c r="K679" s="60">
        <v>330.3417741003071</v>
      </c>
      <c r="L679" s="61">
        <v>103311.21338489793</v>
      </c>
      <c r="M679" s="62">
        <f t="shared" si="175"/>
        <v>103641.55515899824</v>
      </c>
      <c r="N679" s="60">
        <f t="shared" si="184"/>
        <v>1065.6411213157046</v>
      </c>
      <c r="O679" s="61">
        <f t="shared" si="184"/>
        <v>337158.28534085496</v>
      </c>
      <c r="P679" s="62">
        <f t="shared" si="176"/>
        <v>338223.92646217067</v>
      </c>
      <c r="Q679" s="78"/>
      <c r="R679" s="78"/>
      <c r="S679" s="78"/>
      <c r="T679" s="78"/>
      <c r="U679" s="78"/>
      <c r="V679" s="78">
        <f t="shared" si="177"/>
        <v>103641.55515899824</v>
      </c>
    </row>
    <row r="680" spans="1:22" ht="12.75" thickBot="1">
      <c r="A680" s="7" t="s">
        <v>30</v>
      </c>
      <c r="B680" s="60">
        <v>130770.3</v>
      </c>
      <c r="C680" s="61">
        <v>0</v>
      </c>
      <c r="D680" s="62">
        <f t="shared" si="178"/>
        <v>130770.3</v>
      </c>
      <c r="E680" s="60">
        <v>136783.8</v>
      </c>
      <c r="F680" s="61">
        <v>0</v>
      </c>
      <c r="G680" s="62">
        <f t="shared" si="179"/>
        <v>136783.8</v>
      </c>
      <c r="H680" s="60">
        <v>135730.04</v>
      </c>
      <c r="I680" s="61">
        <v>0</v>
      </c>
      <c r="J680" s="62">
        <f t="shared" si="180"/>
        <v>135730.04</v>
      </c>
      <c r="K680" s="60">
        <v>164087.3897325332</v>
      </c>
      <c r="L680" s="61">
        <v>0</v>
      </c>
      <c r="M680" s="62">
        <f t="shared" si="175"/>
        <v>164087.3897325332</v>
      </c>
      <c r="N680" s="60">
        <f t="shared" si="184"/>
        <v>567371.5297325333</v>
      </c>
      <c r="O680" s="61">
        <f t="shared" si="184"/>
        <v>0</v>
      </c>
      <c r="P680" s="62">
        <f t="shared" si="176"/>
        <v>567371.5297325333</v>
      </c>
      <c r="Q680" s="78"/>
      <c r="R680" s="78"/>
      <c r="S680" s="78"/>
      <c r="T680" s="78"/>
      <c r="U680" s="78"/>
      <c r="V680" s="78">
        <f t="shared" si="177"/>
        <v>164087.3897325332</v>
      </c>
    </row>
    <row r="681" spans="1:22" ht="12.75" thickBot="1">
      <c r="A681" s="31" t="s">
        <v>31</v>
      </c>
      <c r="B681" s="54">
        <f>B682+B683+B684</f>
        <v>9672.761356796926</v>
      </c>
      <c r="C681" s="55">
        <f>C682+C683+C684</f>
        <v>139565.33864320308</v>
      </c>
      <c r="D681" s="56">
        <f t="shared" si="178"/>
        <v>149238.1</v>
      </c>
      <c r="E681" s="55">
        <f>E682+E683+E684</f>
        <v>10267.456648744343</v>
      </c>
      <c r="F681" s="55">
        <f>F682+F683+F684</f>
        <v>146059.94335125567</v>
      </c>
      <c r="G681" s="56">
        <f t="shared" si="179"/>
        <v>156327.40000000002</v>
      </c>
      <c r="H681" s="55">
        <f>H682+H683+H684</f>
        <v>12375.468387656163</v>
      </c>
      <c r="I681" s="55">
        <f>I682+I683+I684</f>
        <v>171746.542688844</v>
      </c>
      <c r="J681" s="56">
        <f t="shared" si="180"/>
        <v>184122.01107650017</v>
      </c>
      <c r="K681" s="55">
        <v>9136.064090754577</v>
      </c>
      <c r="L681" s="55">
        <v>157451.72085123524</v>
      </c>
      <c r="M681" s="56">
        <f t="shared" si="175"/>
        <v>166587.7849419898</v>
      </c>
      <c r="N681" s="57">
        <f>N682+N683+N684</f>
        <v>41451.75048395201</v>
      </c>
      <c r="O681" s="58">
        <f>O682+O683+O684</f>
        <v>614823.545534538</v>
      </c>
      <c r="P681" s="56">
        <f t="shared" si="176"/>
        <v>656275.29601849</v>
      </c>
      <c r="Q681" s="78"/>
      <c r="R681" s="78"/>
      <c r="S681" s="78"/>
      <c r="T681" s="78"/>
      <c r="U681" s="78"/>
      <c r="V681" s="78">
        <f t="shared" si="177"/>
        <v>166587.7849419898</v>
      </c>
    </row>
    <row r="682" spans="1:22" ht="12">
      <c r="A682" s="7" t="s">
        <v>76</v>
      </c>
      <c r="B682" s="60">
        <v>0</v>
      </c>
      <c r="C682" s="61">
        <v>49109.5</v>
      </c>
      <c r="D682" s="62">
        <f t="shared" si="178"/>
        <v>49109.5</v>
      </c>
      <c r="E682" s="60">
        <v>0</v>
      </c>
      <c r="F682" s="61">
        <v>55081.1</v>
      </c>
      <c r="G682" s="62">
        <f t="shared" si="179"/>
        <v>55081.1</v>
      </c>
      <c r="H682" s="60">
        <v>0</v>
      </c>
      <c r="I682" s="61">
        <v>64817.423417126636</v>
      </c>
      <c r="J682" s="62">
        <f t="shared" si="180"/>
        <v>64817.423417126636</v>
      </c>
      <c r="K682" s="60">
        <v>0</v>
      </c>
      <c r="L682" s="61">
        <v>56923.5285949212</v>
      </c>
      <c r="M682" s="62">
        <f t="shared" si="175"/>
        <v>56923.5285949212</v>
      </c>
      <c r="N682" s="60">
        <f aca="true" t="shared" si="185" ref="N682:O684">B682+E682+H682+K682</f>
        <v>0</v>
      </c>
      <c r="O682" s="61">
        <f t="shared" si="185"/>
        <v>225931.55201204785</v>
      </c>
      <c r="P682" s="62">
        <f t="shared" si="176"/>
        <v>225931.55201204785</v>
      </c>
      <c r="Q682" s="78"/>
      <c r="R682" s="78"/>
      <c r="S682" s="78"/>
      <c r="T682" s="78"/>
      <c r="U682" s="78"/>
      <c r="V682" s="78">
        <f t="shared" si="177"/>
        <v>56923.5285949212</v>
      </c>
    </row>
    <row r="683" spans="1:22" ht="12">
      <c r="A683" s="7" t="s">
        <v>77</v>
      </c>
      <c r="B683" s="60">
        <v>9279.544302348568</v>
      </c>
      <c r="C683" s="61">
        <v>52228.95569765143</v>
      </c>
      <c r="D683" s="62">
        <f t="shared" si="178"/>
        <v>61508.5</v>
      </c>
      <c r="E683" s="60">
        <v>9896.792448004726</v>
      </c>
      <c r="F683" s="61">
        <v>53096.50755199528</v>
      </c>
      <c r="G683" s="62">
        <f t="shared" si="179"/>
        <v>62993.3</v>
      </c>
      <c r="H683" s="60">
        <v>11912.551638373807</v>
      </c>
      <c r="I683" s="61">
        <v>61005.43907447452</v>
      </c>
      <c r="J683" s="62">
        <f t="shared" si="180"/>
        <v>72917.99071284832</v>
      </c>
      <c r="K683" s="60">
        <v>8726.514687020373</v>
      </c>
      <c r="L683" s="61">
        <v>55688.88454868176</v>
      </c>
      <c r="M683" s="62">
        <f t="shared" si="175"/>
        <v>64415.399235702134</v>
      </c>
      <c r="N683" s="60">
        <f t="shared" si="185"/>
        <v>39815.403075747476</v>
      </c>
      <c r="O683" s="61">
        <f t="shared" si="185"/>
        <v>222019.78687280297</v>
      </c>
      <c r="P683" s="62">
        <f t="shared" si="176"/>
        <v>261835.18994855045</v>
      </c>
      <c r="Q683" s="78"/>
      <c r="R683" s="78"/>
      <c r="S683" s="78"/>
      <c r="T683" s="78"/>
      <c r="U683" s="78"/>
      <c r="V683" s="78">
        <f t="shared" si="177"/>
        <v>64415.399235702134</v>
      </c>
    </row>
    <row r="684" spans="1:22" ht="12.75" thickBot="1">
      <c r="A684" s="7" t="s">
        <v>78</v>
      </c>
      <c r="B684" s="60">
        <v>393.21705444835777</v>
      </c>
      <c r="C684" s="61">
        <v>38226.88294555164</v>
      </c>
      <c r="D684" s="62">
        <f t="shared" si="178"/>
        <v>38620.1</v>
      </c>
      <c r="E684" s="60">
        <v>370.6642007396165</v>
      </c>
      <c r="F684" s="61">
        <v>37882.335799260385</v>
      </c>
      <c r="G684" s="62">
        <f t="shared" si="179"/>
        <v>38253</v>
      </c>
      <c r="H684" s="60">
        <v>462.91674928235693</v>
      </c>
      <c r="I684" s="61">
        <v>45923.680197242844</v>
      </c>
      <c r="J684" s="62">
        <f t="shared" si="180"/>
        <v>46386.5969465252</v>
      </c>
      <c r="K684" s="60">
        <v>409.5494037342027</v>
      </c>
      <c r="L684" s="61">
        <v>44839.30770763229</v>
      </c>
      <c r="M684" s="62">
        <f t="shared" si="175"/>
        <v>45248.85711136649</v>
      </c>
      <c r="N684" s="60">
        <f t="shared" si="185"/>
        <v>1636.347408204534</v>
      </c>
      <c r="O684" s="61">
        <f t="shared" si="185"/>
        <v>166872.20664968714</v>
      </c>
      <c r="P684" s="62">
        <f t="shared" si="176"/>
        <v>168508.55405789168</v>
      </c>
      <c r="Q684" s="78"/>
      <c r="R684" s="78"/>
      <c r="S684" s="78"/>
      <c r="T684" s="78"/>
      <c r="U684" s="78"/>
      <c r="V684" s="78">
        <f t="shared" si="177"/>
        <v>45248.85711136649</v>
      </c>
    </row>
    <row r="685" spans="1:22" ht="12.75" thickBot="1">
      <c r="A685" s="39" t="s">
        <v>79</v>
      </c>
      <c r="B685" s="75">
        <f>B658+B659+B663+B666+B667+B668+B669+B670+B671+B672+B673+B674+B675+B676+B677+B680+B681</f>
        <v>541516.0102330357</v>
      </c>
      <c r="C685" s="71">
        <f>C658+C659+C663+C666+C667+C668+C669+C670+C671+C672+C673+C674+C675+C676+C677+C680+C681</f>
        <v>1763202.7897669645</v>
      </c>
      <c r="D685" s="71">
        <f t="shared" si="178"/>
        <v>2304718.8000000003</v>
      </c>
      <c r="E685" s="71">
        <f>E658+E659+E663+E666+E667+E668+E669+E670+E671+E672+E673+E674+E675+E676+E677+E680+E681</f>
        <v>615468.8921096858</v>
      </c>
      <c r="F685" s="71">
        <f>F658+F659+F663+F666+F667+F668+F669+F670+F671+F672+F673+F674+F675+F676+F677+F680+F681</f>
        <v>1788623.2078903143</v>
      </c>
      <c r="G685" s="68">
        <f t="shared" si="179"/>
        <v>2404092.1</v>
      </c>
      <c r="H685" s="71">
        <f>H658+H659+H663+H666+H667+H668+H669+H670+H671+H672+H673+H674+H675+H676+H677+H680+H681</f>
        <v>650651.5334621359</v>
      </c>
      <c r="I685" s="71">
        <f>I658+I659+I663+I666+I667+I668+I669+I670+I671+I672+I673+I674+I675+I676+I677+I680+I681</f>
        <v>1797880.4229690924</v>
      </c>
      <c r="J685" s="71">
        <f t="shared" si="180"/>
        <v>2448531.956431228</v>
      </c>
      <c r="K685" s="71">
        <f>K658+K659+K663+K666+K667+K668+K669+K670+K671+K672+K673+K674+K675+K676+K677+K680+K681</f>
        <v>626319.1859398336</v>
      </c>
      <c r="L685" s="71">
        <f>L658+L659+L663+L666+L667+L668+L669+L670+L671+L672+L673+L674+L675+L676+L677+L680+L681</f>
        <v>1862298.3599252265</v>
      </c>
      <c r="M685" s="71">
        <f t="shared" si="175"/>
        <v>2488617.5458650603</v>
      </c>
      <c r="N685" s="71">
        <f>N658+N659+N663+N666+N667+N668+N669+N670+N671+N672+N673+N674+N675+N676+N677+N680+N681</f>
        <v>2433955.621744691</v>
      </c>
      <c r="O685" s="72">
        <f>O658+O659+O663+O666+O667+O668+O669+O670+O671+O672+O673+O674+O675+O676+O677+O680+O681</f>
        <v>7212004.7805515975</v>
      </c>
      <c r="P685" s="73">
        <f t="shared" si="176"/>
        <v>9645960.402296288</v>
      </c>
      <c r="Q685" s="78"/>
      <c r="R685" s="78"/>
      <c r="S685" s="78"/>
      <c r="T685" s="78"/>
      <c r="U685" s="78"/>
      <c r="V685" s="78">
        <f t="shared" si="177"/>
        <v>2488617.5458650603</v>
      </c>
    </row>
    <row r="686" spans="1:22" ht="12">
      <c r="A686" s="76" t="s">
        <v>108</v>
      </c>
      <c r="G686" s="5"/>
      <c r="H686" s="5"/>
      <c r="J686" s="5"/>
      <c r="L686" s="5"/>
      <c r="M686" s="79"/>
      <c r="V686" s="78">
        <f t="shared" si="177"/>
        <v>0</v>
      </c>
    </row>
    <row r="687" spans="1:16" ht="12">
      <c r="A687"/>
      <c r="G687" s="74"/>
      <c r="H687" s="5"/>
      <c r="I687" s="5"/>
      <c r="J687" s="5"/>
      <c r="K687" s="5"/>
      <c r="L687" s="5"/>
      <c r="M687" s="5"/>
      <c r="N687" s="5"/>
      <c r="O687" s="5"/>
      <c r="P687" s="5"/>
    </row>
    <row r="688" spans="8:16" ht="12">
      <c r="H688" s="5"/>
      <c r="K688" s="5"/>
      <c r="M688" s="79"/>
      <c r="N688" s="5"/>
      <c r="P688" s="74"/>
    </row>
    <row r="689" spans="8:14" ht="12">
      <c r="H689" s="5"/>
      <c r="K689" s="5"/>
      <c r="N689" s="5"/>
    </row>
    <row r="690" spans="8:14" ht="12">
      <c r="H690" s="5"/>
      <c r="K690" s="5"/>
      <c r="N690" s="5"/>
    </row>
    <row r="691" spans="8:14" ht="12">
      <c r="H691" s="5"/>
      <c r="K691" s="5"/>
      <c r="N691" s="5"/>
    </row>
    <row r="692" spans="8:14" ht="12">
      <c r="H692" s="5"/>
      <c r="K692" s="5"/>
      <c r="N692" s="5"/>
    </row>
    <row r="693" spans="8:14" ht="12">
      <c r="H693" s="5"/>
      <c r="K693" s="5"/>
      <c r="N693" s="5"/>
    </row>
    <row r="694" spans="8:14" ht="12">
      <c r="H694" s="5"/>
      <c r="K694" s="5"/>
      <c r="N694" s="5"/>
    </row>
    <row r="695" spans="8:14" ht="12">
      <c r="H695" s="5"/>
      <c r="K695" s="5"/>
      <c r="N695" s="5"/>
    </row>
    <row r="696" spans="8:14" ht="12">
      <c r="H696" s="5"/>
      <c r="K696" s="5"/>
      <c r="N696" s="5"/>
    </row>
    <row r="697" spans="8:14" ht="12">
      <c r="H697" s="5"/>
      <c r="K697" s="5"/>
      <c r="N697" s="5"/>
    </row>
    <row r="698" spans="8:14" ht="12">
      <c r="H698" s="5"/>
      <c r="K698" s="5"/>
      <c r="N698" s="5"/>
    </row>
    <row r="699" spans="8:14" ht="12">
      <c r="H699" s="5"/>
      <c r="K699" s="5"/>
      <c r="N699" s="5"/>
    </row>
    <row r="700" spans="8:14" ht="12">
      <c r="H700" s="5"/>
      <c r="K700" s="5"/>
      <c r="N700" s="5"/>
    </row>
    <row r="701" spans="8:14" ht="12">
      <c r="H701" s="5"/>
      <c r="K701" s="5"/>
      <c r="N701" s="5"/>
    </row>
    <row r="702" spans="8:14" ht="12">
      <c r="H702" s="5"/>
      <c r="K702" s="5"/>
      <c r="N702" s="5"/>
    </row>
    <row r="703" spans="8:14" ht="12">
      <c r="H703" s="5"/>
      <c r="K703" s="5"/>
      <c r="N703" s="5"/>
    </row>
    <row r="704" spans="8:14" ht="12">
      <c r="H704" s="5"/>
      <c r="K704" s="5"/>
      <c r="N704" s="5"/>
    </row>
    <row r="705" spans="8:14" ht="12">
      <c r="H705" s="5"/>
      <c r="K705" s="5"/>
      <c r="N705" s="5"/>
    </row>
    <row r="706" spans="8:14" ht="12">
      <c r="H706" s="5"/>
      <c r="K706" s="5"/>
      <c r="N706" s="5"/>
    </row>
    <row r="707" spans="8:14" ht="12">
      <c r="H707" s="5"/>
      <c r="K707" s="5"/>
      <c r="N707" s="5"/>
    </row>
    <row r="708" spans="8:14" ht="12">
      <c r="H708" s="5"/>
      <c r="K708" s="5"/>
      <c r="N708" s="5"/>
    </row>
    <row r="709" spans="8:14" ht="12">
      <c r="H709" s="5"/>
      <c r="K709" s="5"/>
      <c r="N709" s="5"/>
    </row>
    <row r="710" spans="8:14" ht="12">
      <c r="H710" s="5"/>
      <c r="K710" s="5"/>
      <c r="N710" s="5"/>
    </row>
    <row r="711" spans="8:14" ht="12">
      <c r="H711" s="5"/>
      <c r="K711" s="5"/>
      <c r="N711" s="5"/>
    </row>
    <row r="712" spans="8:14" ht="12">
      <c r="H712" s="5"/>
      <c r="K712" s="5"/>
      <c r="N712" s="5"/>
    </row>
    <row r="713" spans="8:14" ht="12">
      <c r="H713" s="5"/>
      <c r="K713" s="5"/>
      <c r="N713" s="5"/>
    </row>
  </sheetData>
  <sheetProtection/>
  <mergeCells count="151">
    <mergeCell ref="A589:P589"/>
    <mergeCell ref="A590:A591"/>
    <mergeCell ref="A622:P622"/>
    <mergeCell ref="A623:A624"/>
    <mergeCell ref="B623:D623"/>
    <mergeCell ref="E623:G623"/>
    <mergeCell ref="H623:J623"/>
    <mergeCell ref="K623:M623"/>
    <mergeCell ref="N623:P623"/>
    <mergeCell ref="B590:D590"/>
    <mergeCell ref="E590:G590"/>
    <mergeCell ref="H590:J590"/>
    <mergeCell ref="K590:M590"/>
    <mergeCell ref="N590:P590"/>
    <mergeCell ref="A556:P556"/>
    <mergeCell ref="A557:A558"/>
    <mergeCell ref="B557:D557"/>
    <mergeCell ref="E557:G557"/>
    <mergeCell ref="H557:J557"/>
    <mergeCell ref="K557:M557"/>
    <mergeCell ref="N557:P557"/>
    <mergeCell ref="N490:P490"/>
    <mergeCell ref="A523:P523"/>
    <mergeCell ref="A524:A525"/>
    <mergeCell ref="B524:D524"/>
    <mergeCell ref="E524:G524"/>
    <mergeCell ref="H524:J524"/>
    <mergeCell ref="K524:M524"/>
    <mergeCell ref="N524:P524"/>
    <mergeCell ref="A521:P521"/>
    <mergeCell ref="A489:P489"/>
    <mergeCell ref="A362:A363"/>
    <mergeCell ref="B362:D362"/>
    <mergeCell ref="A393:P393"/>
    <mergeCell ref="A330:A331"/>
    <mergeCell ref="A490:A491"/>
    <mergeCell ref="B490:D490"/>
    <mergeCell ref="E490:G490"/>
    <mergeCell ref="H490:J490"/>
    <mergeCell ref="K490:M490"/>
    <mergeCell ref="E264:G264"/>
    <mergeCell ref="H264:J264"/>
    <mergeCell ref="H298:J298"/>
    <mergeCell ref="A297:P297"/>
    <mergeCell ref="B330:D330"/>
    <mergeCell ref="E330:G330"/>
    <mergeCell ref="H330:J330"/>
    <mergeCell ref="K330:M330"/>
    <mergeCell ref="N330:P330"/>
    <mergeCell ref="K298:M298"/>
    <mergeCell ref="A263:P263"/>
    <mergeCell ref="A230:A231"/>
    <mergeCell ref="B230:D230"/>
    <mergeCell ref="E230:G230"/>
    <mergeCell ref="H230:J230"/>
    <mergeCell ref="N298:P298"/>
    <mergeCell ref="A298:A299"/>
    <mergeCell ref="B298:D298"/>
    <mergeCell ref="E298:G298"/>
    <mergeCell ref="K264:M264"/>
    <mergeCell ref="N264:P264"/>
    <mergeCell ref="A264:A265"/>
    <mergeCell ref="B264:D264"/>
    <mergeCell ref="A195:P195"/>
    <mergeCell ref="K196:M196"/>
    <mergeCell ref="N196:P196"/>
    <mergeCell ref="K230:M230"/>
    <mergeCell ref="N230:P230"/>
    <mergeCell ref="A229:P229"/>
    <mergeCell ref="A196:A197"/>
    <mergeCell ref="B196:D196"/>
    <mergeCell ref="E196:G196"/>
    <mergeCell ref="H196:J196"/>
    <mergeCell ref="A162:A163"/>
    <mergeCell ref="B162:D162"/>
    <mergeCell ref="E162:G162"/>
    <mergeCell ref="H162:J162"/>
    <mergeCell ref="K162:M162"/>
    <mergeCell ref="N162:P162"/>
    <mergeCell ref="A127:P127"/>
    <mergeCell ref="K128:M128"/>
    <mergeCell ref="A161:P161"/>
    <mergeCell ref="A128:A129"/>
    <mergeCell ref="B128:D128"/>
    <mergeCell ref="E128:G128"/>
    <mergeCell ref="H128:J128"/>
    <mergeCell ref="N128:P128"/>
    <mergeCell ref="A96:P96"/>
    <mergeCell ref="A97:A98"/>
    <mergeCell ref="B97:D97"/>
    <mergeCell ref="E97:G97"/>
    <mergeCell ref="H97:J97"/>
    <mergeCell ref="K97:M97"/>
    <mergeCell ref="N97:P97"/>
    <mergeCell ref="A66:A67"/>
    <mergeCell ref="B66:D66"/>
    <mergeCell ref="E66:G66"/>
    <mergeCell ref="H66:J66"/>
    <mergeCell ref="K66:M66"/>
    <mergeCell ref="N66:P66"/>
    <mergeCell ref="A65:P65"/>
    <mergeCell ref="A35:A36"/>
    <mergeCell ref="N35:P35"/>
    <mergeCell ref="B35:D35"/>
    <mergeCell ref="E35:G35"/>
    <mergeCell ref="H35:J35"/>
    <mergeCell ref="K35:M35"/>
    <mergeCell ref="A1:P1"/>
    <mergeCell ref="A34:P34"/>
    <mergeCell ref="A2:P2"/>
    <mergeCell ref="A4:A5"/>
    <mergeCell ref="B4:D4"/>
    <mergeCell ref="E4:G4"/>
    <mergeCell ref="H4:J4"/>
    <mergeCell ref="K4:M4"/>
    <mergeCell ref="N4:P4"/>
    <mergeCell ref="A3:P3"/>
    <mergeCell ref="E362:G362"/>
    <mergeCell ref="H362:J362"/>
    <mergeCell ref="K362:M362"/>
    <mergeCell ref="A328:P328"/>
    <mergeCell ref="A329:P329"/>
    <mergeCell ref="A361:P361"/>
    <mergeCell ref="N362:P362"/>
    <mergeCell ref="A394:A395"/>
    <mergeCell ref="B394:D394"/>
    <mergeCell ref="E394:G394"/>
    <mergeCell ref="H394:J394"/>
    <mergeCell ref="K394:M394"/>
    <mergeCell ref="N394:P394"/>
    <mergeCell ref="A425:P425"/>
    <mergeCell ref="A426:A427"/>
    <mergeCell ref="B426:D426"/>
    <mergeCell ref="E426:G426"/>
    <mergeCell ref="H426:J426"/>
    <mergeCell ref="K426:M426"/>
    <mergeCell ref="N426:P426"/>
    <mergeCell ref="A457:P457"/>
    <mergeCell ref="A458:A459"/>
    <mergeCell ref="B458:D458"/>
    <mergeCell ref="E458:G458"/>
    <mergeCell ref="H458:J458"/>
    <mergeCell ref="K458:M458"/>
    <mergeCell ref="N458:P458"/>
    <mergeCell ref="A655:P655"/>
    <mergeCell ref="A656:A657"/>
    <mergeCell ref="B656:D656"/>
    <mergeCell ref="E656:G656"/>
    <mergeCell ref="H656:J656"/>
    <mergeCell ref="K656:M656"/>
    <mergeCell ref="N656:P656"/>
  </mergeCells>
  <printOptions/>
  <pageMargins left="0" right="0" top="0.5905511811023623" bottom="0.5905511811023623"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Aussama</dc:creator>
  <cp:keywords/>
  <dc:description/>
  <cp:lastModifiedBy>Hewaida AbdelRahman</cp:lastModifiedBy>
  <cp:lastPrinted>2011-01-19T10:16:55Z</cp:lastPrinted>
  <dcterms:created xsi:type="dcterms:W3CDTF">2010-06-13T11:43:32Z</dcterms:created>
  <dcterms:modified xsi:type="dcterms:W3CDTF">2024-01-02T16:36:04Z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5ffb8325-8146-480c-ac44-70e81010961e</vt:lpwstr>
  </property>
</Properties>
</file>